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REGLA DEL GASTO" sheetId="1" r:id="rId1"/>
    <sheet name="ESTABILIDAD PPTARIA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Josefina</author>
  </authors>
  <commentList>
    <comment ref="C90" authorId="0">
      <text>
        <r>
          <rPr>
            <sz val="8"/>
            <rFont val="Tahoma"/>
            <family val="2"/>
          </rPr>
          <t xml:space="preserve">Facturas de 2016 qu no figuran como gasto
</t>
        </r>
      </text>
    </comment>
    <comment ref="E90" authorId="0">
      <text>
        <r>
          <rPr>
            <sz val="8"/>
            <rFont val="Tahoma"/>
            <family val="2"/>
          </rPr>
          <t xml:space="preserve">Facturas de 2016 qu no figuran como gasto
</t>
        </r>
      </text>
    </comment>
    <comment ref="E91" authorId="0">
      <text>
        <r>
          <rPr>
            <sz val="8"/>
            <rFont val="Tahoma"/>
            <family val="2"/>
          </rPr>
          <t xml:space="preserve">Facturas de 2016 qu no figuran como gasto
</t>
        </r>
      </text>
    </comment>
    <comment ref="E92" authorId="0">
      <text>
        <r>
          <rPr>
            <sz val="8"/>
            <rFont val="Tahoma"/>
            <family val="2"/>
          </rPr>
          <t xml:space="preserve">Facturas de 2016 qu no figuran como gasto
</t>
        </r>
      </text>
    </comment>
    <comment ref="E93" authorId="0">
      <text>
        <r>
          <rPr>
            <sz val="8"/>
            <rFont val="Tahoma"/>
            <family val="2"/>
          </rPr>
          <t xml:space="preserve">Facturas de 2016 qu no figuran como gasto
</t>
        </r>
      </text>
    </comment>
    <comment ref="E94" authorId="0">
      <text>
        <r>
          <rPr>
            <sz val="8"/>
            <rFont val="Tahoma"/>
            <family val="2"/>
          </rPr>
          <t xml:space="preserve">Facturas de 2016 qu no figuran como gasto
</t>
        </r>
      </text>
    </comment>
    <comment ref="E95" authorId="0">
      <text>
        <r>
          <rPr>
            <sz val="8"/>
            <rFont val="Tahoma"/>
            <family val="2"/>
          </rPr>
          <t xml:space="preserve">Facturas de 2016 qu no figuran como gasto
</t>
        </r>
      </text>
    </comment>
    <comment ref="E96" authorId="0">
      <text>
        <r>
          <rPr>
            <sz val="8"/>
            <rFont val="Tahoma"/>
            <family val="2"/>
          </rPr>
          <t xml:space="preserve">Facturas de 2016 qu no figuran como gasto
</t>
        </r>
      </text>
    </comment>
    <comment ref="E97" authorId="0">
      <text>
        <r>
          <rPr>
            <sz val="8"/>
            <rFont val="Tahoma"/>
            <family val="2"/>
          </rPr>
          <t xml:space="preserve">Facturas de 2016 qu no figuran como gasto
</t>
        </r>
      </text>
    </comment>
    <comment ref="E98" authorId="0">
      <text>
        <r>
          <rPr>
            <sz val="8"/>
            <rFont val="Tahoma"/>
            <family val="2"/>
          </rPr>
          <t xml:space="preserve">Facturas de 2016 qu no figuran como gasto
</t>
        </r>
      </text>
    </comment>
  </commentList>
</comments>
</file>

<file path=xl/sharedStrings.xml><?xml version="1.0" encoding="utf-8"?>
<sst xmlns="http://schemas.openxmlformats.org/spreadsheetml/2006/main" count="308" uniqueCount="192">
  <si>
    <t>CAPÍTULOS GASTO</t>
  </si>
  <si>
    <t>Oblig. Recon.</t>
  </si>
  <si>
    <t>CAPÍTULOS INGRESO</t>
  </si>
  <si>
    <t>D. Recon.</t>
  </si>
  <si>
    <t>C1- Gastos de personal</t>
  </si>
  <si>
    <t>I1- Impuestos directos</t>
  </si>
  <si>
    <t>C2- Gastos en bienes y servicios</t>
  </si>
  <si>
    <t>I2- Impuestos indirectos</t>
  </si>
  <si>
    <t>C3- Gastos financieros</t>
  </si>
  <si>
    <t>I3- Tasas y otros ingresos</t>
  </si>
  <si>
    <t>C4- Transferencias corrientes</t>
  </si>
  <si>
    <t>I4- Transferencias corrientes</t>
  </si>
  <si>
    <t>I5- Ingresos patrimoniales</t>
  </si>
  <si>
    <t>C6- Inversiones reales</t>
  </si>
  <si>
    <t>I6- Enaj. de invers. Reales</t>
  </si>
  <si>
    <t>C7- Transferencias de capital</t>
  </si>
  <si>
    <t>I7- Transferencias de capital</t>
  </si>
  <si>
    <t>C8- Activos financieros</t>
  </si>
  <si>
    <t>I8- Activos financieros</t>
  </si>
  <si>
    <t>C9- Pasivos financieros</t>
  </si>
  <si>
    <t>I9- Pasivos financieros</t>
  </si>
  <si>
    <t>TOTAL GASTOS</t>
  </si>
  <si>
    <t>TOTAL INGRESOS</t>
  </si>
  <si>
    <t>EMPLEOS (CAP. 1-7)</t>
  </si>
  <si>
    <t>RECURSOS (CAP. 1-7)</t>
  </si>
  <si>
    <r>
      <t xml:space="preserve">AJUSTES EN TÉRMINOS DE CONTABILIDAD NACIONAL </t>
    </r>
    <r>
      <rPr>
        <sz val="11"/>
        <rFont val="Verdana"/>
        <family val="2"/>
      </rPr>
      <t>(los más habituales)</t>
    </r>
  </si>
  <si>
    <t>(-) Enajenación de terrenos e inversiones reales (-)</t>
  </si>
  <si>
    <t>(+/-) Arrendamiento financiero (2)</t>
  </si>
  <si>
    <t>TOTAL AJUSTES</t>
  </si>
  <si>
    <t>(2) Téngase en cuenta lo dicho en el apartado de estabilidad</t>
  </si>
  <si>
    <t>INCREMENTOS DE RECAUDACIÓN POR CAMBIOS NORMATIVOS</t>
  </si>
  <si>
    <t>Efecto Base liquidable IBI urbana y municipio revisado</t>
  </si>
  <si>
    <t>Modificación ordenanza de…….</t>
  </si>
  <si>
    <t xml:space="preserve">Total Incrementos </t>
  </si>
  <si>
    <t>DISMINUCIONES DE RECAUDACIÓN POR CAMBIOS NORMATIVOS</t>
  </si>
  <si>
    <t xml:space="preserve">Modificación ordenanza de </t>
  </si>
  <si>
    <t>Total disminuciones</t>
  </si>
  <si>
    <t>Límite de la Regla de Gasto</t>
  </si>
  <si>
    <t>IMPORTES</t>
  </si>
  <si>
    <t>Conceptos 301, 311, 321, 331 y 357:</t>
  </si>
  <si>
    <t xml:space="preserve">Conceptos 420, 470, 480,  770 y 780:  </t>
  </si>
  <si>
    <t>Desv.de financiación negativas en el ejercicio (agentes de los capítulos 4 o 7)</t>
  </si>
  <si>
    <t>5. Total empleos ajustados (1-2 + 3-4)</t>
  </si>
  <si>
    <t>9. Gasto máximo admisible Regla de Gasto= 5+6+7-8</t>
  </si>
  <si>
    <t xml:space="preserve">En este cuadro se introducen las previsiones del presupuesto sobre el que se está informando: </t>
  </si>
  <si>
    <t>EUROS</t>
  </si>
  <si>
    <t>AJUSTES EN TÉRMINOS DE CONTABILIDAD NACIONAL</t>
  </si>
  <si>
    <t>Enajenación de terrenos e inversiones reales (-)</t>
  </si>
  <si>
    <t xml:space="preserve">Conceptos 420, 470, 480, 770 y 780:  </t>
  </si>
  <si>
    <t>4. Ajustes SEC 95 (3)</t>
  </si>
  <si>
    <t>Límite máximo de gasto objetivo 2013 PEF vigente          (en el caso de tenerlo aprobado)</t>
  </si>
  <si>
    <t xml:space="preserve">EL SENTIDO DEL INFORME: </t>
  </si>
  <si>
    <t>No debe introducirse información en las celdas coloreadas</t>
  </si>
  <si>
    <t>CÁLCULO CUMPLIMIENTO DE LA REGLA DE GASTO CON MOTIVO DE LA APROBACIÓN DEL PRESUPUESTO DE 2017</t>
  </si>
  <si>
    <t>CAPACIDAD/NECESIDAD DE FINANCIACIÓN</t>
  </si>
  <si>
    <t>AJUSTES EN TÉRMINOS DE CONTABILIDAD NACIONAL (los más habituales)</t>
  </si>
  <si>
    <t>A) Criterio de caja en los capítulos 1 a 3 de ingresos</t>
  </si>
  <si>
    <t>Cálculo de los porcentajes de recaudación</t>
  </si>
  <si>
    <t>Capítulos</t>
  </si>
  <si>
    <t>a) D.R.N ejercicio n-1</t>
  </si>
  <si>
    <t xml:space="preserve">Recaudación </t>
  </si>
  <si>
    <t>d) Total recaudación</t>
  </si>
  <si>
    <t>e) % recaudación</t>
  </si>
  <si>
    <t>b) Ejercicio corriente</t>
  </si>
  <si>
    <t>c)     Ejercicios cerrados</t>
  </si>
  <si>
    <t>Aplicación a previsiones 2014:</t>
  </si>
  <si>
    <t>% Ajuste</t>
  </si>
  <si>
    <t>Importe ajuste</t>
  </si>
  <si>
    <t>C)  Ajuste por devengo de préstamos</t>
  </si>
  <si>
    <t>a) Créditos previstos</t>
  </si>
  <si>
    <t>b) intereses devengados n-1  vencimiento en n</t>
  </si>
  <si>
    <t xml:space="preserve"> c) intereses devengados en n vencimiento n+1</t>
  </si>
  <si>
    <t xml:space="preserve">d) Ajuste </t>
  </si>
  <si>
    <t>Cap.3</t>
  </si>
  <si>
    <t>D) Ajuste por operación de Leasing</t>
  </si>
  <si>
    <t>Identificación operación</t>
  </si>
  <si>
    <t>a) año entrega bien (1)</t>
  </si>
  <si>
    <t>b) cuotas anuales (2)</t>
  </si>
  <si>
    <t>c) último año (3)</t>
  </si>
  <si>
    <t>d) Ajuste</t>
  </si>
  <si>
    <t>(1) Se imputa el total del valor del bien (cuota anual + resto hasta el valor del bien)</t>
  </si>
  <si>
    <t>(2) Se minora el importe de la cuotas anuales en los ejercicios sucesivos</t>
  </si>
  <si>
    <t>(3) Se minora además de la cuota ordinaria,   el valor residual del bien</t>
  </si>
  <si>
    <t>E) Ajuste por gasto no imputado al presupuesto</t>
  </si>
  <si>
    <t>Saldo</t>
  </si>
  <si>
    <t xml:space="preserve">c) Ajuste </t>
  </si>
  <si>
    <t>F) Ajuste por inejecución (1)</t>
  </si>
  <si>
    <t>Creditos definitivos</t>
  </si>
  <si>
    <t>Obligaciones reconocidas</t>
  </si>
  <si>
    <t>%  Inejecución</t>
  </si>
  <si>
    <t>Cap. 1</t>
  </si>
  <si>
    <t>Cap. 2</t>
  </si>
  <si>
    <t>Cap. 3</t>
  </si>
  <si>
    <t>Cap. 4</t>
  </si>
  <si>
    <t>Cap. 6</t>
  </si>
  <si>
    <t>Cap. 7</t>
  </si>
  <si>
    <t>Previsiones          2016</t>
  </si>
  <si>
    <t xml:space="preserve">% </t>
  </si>
  <si>
    <t>Ajuste</t>
  </si>
  <si>
    <t>Inejecución</t>
  </si>
  <si>
    <t>TOTAL AJUSTE</t>
  </si>
  <si>
    <t>CONCEPTOS</t>
  </si>
  <si>
    <t>a) Previsión ingresos capítulos. I a VII presupuesto corriente</t>
  </si>
  <si>
    <t>b) Créditos previstos capítulos I a VII presupuesto corriente</t>
  </si>
  <si>
    <t>TOTAL (a – b)</t>
  </si>
  <si>
    <t>AJUSTES</t>
  </si>
  <si>
    <t>1) Ajustes recaudación capítulo 1</t>
  </si>
  <si>
    <t>2) Ajustes recaudación capítulo 2</t>
  </si>
  <si>
    <t>3) Ajustes recaudación capítulo 3</t>
  </si>
  <si>
    <t>4) Ajuste por devengo de intereses</t>
  </si>
  <si>
    <t>9) Ajuste por inejecución</t>
  </si>
  <si>
    <r>
      <t xml:space="preserve">c) TOTAL INGRESOS AJUSTADOS </t>
    </r>
    <r>
      <rPr>
        <sz val="11"/>
        <color indexed="8"/>
        <rFont val="Verdana"/>
        <family val="2"/>
      </rPr>
      <t>(a +/-  1, 2, 3, 4, 5, 6)</t>
    </r>
    <r>
      <rPr>
        <b/>
        <sz val="11"/>
        <color indexed="8"/>
        <rFont val="Verdana"/>
        <family val="2"/>
      </rPr>
      <t xml:space="preserve"> </t>
    </r>
  </si>
  <si>
    <t>e) TOTAL CAPACIDAD/NECESIDAD DE FINANCIACIÓN(c - d)</t>
  </si>
  <si>
    <r>
      <t>En porcentaje sobre los ingresos no financieros ajustados (</t>
    </r>
    <r>
      <rPr>
        <sz val="11"/>
        <color indexed="8"/>
        <rFont val="Verdana"/>
        <family val="2"/>
      </rPr>
      <t>e/c</t>
    </r>
    <r>
      <rPr>
        <b/>
        <sz val="11"/>
        <color indexed="8"/>
        <rFont val="Verdana"/>
        <family val="2"/>
      </rPr>
      <t xml:space="preserve"> )</t>
    </r>
  </si>
  <si>
    <t>2. Intereses de la deuda (2016) (1)</t>
  </si>
  <si>
    <t>3. Ajustes SEC (2016)</t>
  </si>
  <si>
    <t>a) Previsiones ejercicio 2017</t>
  </si>
  <si>
    <t>G Adquisiciones con pago aplazado</t>
  </si>
  <si>
    <t>Cap.1</t>
  </si>
  <si>
    <t>Cap.2</t>
  </si>
  <si>
    <t>Cap.4</t>
  </si>
  <si>
    <t>Cap.5</t>
  </si>
  <si>
    <t>Cap.6</t>
  </si>
  <si>
    <t>Cap.7</t>
  </si>
  <si>
    <t>Cap.8</t>
  </si>
  <si>
    <t>Cap.9</t>
  </si>
  <si>
    <t>Año de entrega</t>
  </si>
  <si>
    <t>En el año de entrega se realizará un ajuste (+) por el valor del bien. En los sucesivos el ajuste será (-) por el valor imputado al ejercicio.</t>
  </si>
  <si>
    <t>ejercicio corriente</t>
  </si>
  <si>
    <t>Pte. De ajuste</t>
  </si>
  <si>
    <t>Ajustes en años anteriores</t>
  </si>
  <si>
    <t>Capítulos Gastos</t>
  </si>
  <si>
    <t>Deudas asumidas</t>
  </si>
  <si>
    <t>cancelación/condonación de deudas</t>
  </si>
  <si>
    <t>Total a ajustar</t>
  </si>
  <si>
    <t>Las deudas asumidas de una entidad ó la cancelación/condonación de deudas de otra entidad es mayor empleo no financiero salvo que dejen de ser unidades institucionales</t>
  </si>
  <si>
    <t>I Ejecución de avales</t>
  </si>
  <si>
    <t>importe aval</t>
  </si>
  <si>
    <t>obligaciones reconocidas</t>
  </si>
  <si>
    <t>pago efectivo</t>
  </si>
  <si>
    <t>total a ajustar</t>
  </si>
  <si>
    <t>Si la ejecución del aval se contabiliza en Cap.1 a 7 el ajuste es la diferencia entre OR y Pagos efectivos. Si la ejecución del aval se contabiliza en Cap.8 y/o 9 el ajuste es por el importe del Pago efectivo.</t>
  </si>
  <si>
    <t>H Asunción y cancelación/condonación de deudas</t>
  </si>
  <si>
    <t xml:space="preserve">CÁLCULO CUMPLIMIENTO OBJETIVO DE ESTABILIDAD PRESUPUESTARIA: </t>
  </si>
  <si>
    <t>10) Adquisiciones con pago aplazado</t>
  </si>
  <si>
    <t>11) Asuncion y cancelacion/condonacion de deudas</t>
  </si>
  <si>
    <t>12) Ejecucion de avales</t>
  </si>
  <si>
    <r>
      <t xml:space="preserve">d) TOTAL GASTOS AJUSTADOS </t>
    </r>
    <r>
      <rPr>
        <sz val="11"/>
        <color indexed="8"/>
        <rFont val="Verdana"/>
        <family val="2"/>
      </rPr>
      <t>(b +/-  7, 8, 9, 10, 11 y 12)</t>
    </r>
    <r>
      <rPr>
        <b/>
        <sz val="11"/>
        <color indexed="8"/>
        <rFont val="Verdana"/>
        <family val="2"/>
      </rPr>
      <t xml:space="preserve"> </t>
    </r>
  </si>
  <si>
    <t>1. Empleos no financieros                                                     (Oblig. Rec. Caps. 1 a 7 ejercicio)</t>
  </si>
  <si>
    <t>4.Gasto no financiero financiado por admin en (2)</t>
  </si>
  <si>
    <t>7. Incrementos de recaudación (+)</t>
  </si>
  <si>
    <t>8. Disminuciones de recaudación (-)</t>
  </si>
  <si>
    <t>Gasto computable Presupuesto</t>
  </si>
  <si>
    <t xml:space="preserve">3. Gasto no financiero financiado por adm. </t>
  </si>
  <si>
    <t xml:space="preserve">5. Total Gasto computable Presupuesto </t>
  </si>
  <si>
    <t>2. Intereses de la deuda</t>
  </si>
  <si>
    <t>1. Empleos no financieros                                                     (Cdtos. Inic. Caps. 1 a 7 ejercicio)</t>
  </si>
  <si>
    <t xml:space="preserve">Diferencia entre el límite de la Regla de gasto y el  Gasto computable Pto. </t>
  </si>
  <si>
    <t xml:space="preserve">Diferencia entre el "Límite máximo de gasto objetivo 201x PEF vigente" y  el  Gasto computable Pto. </t>
  </si>
  <si>
    <t xml:space="preserve">% Incremento Gasto computable </t>
  </si>
  <si>
    <t xml:space="preserve">Creditos definitivos         </t>
  </si>
  <si>
    <t>6. Tasa de variación del gasto computable  (5)  x %t Tasa</t>
  </si>
  <si>
    <t xml:space="preserve">   % Tasa Variacion</t>
  </si>
  <si>
    <t xml:space="preserve">B) Reintegro liquidaciones PIE </t>
  </si>
  <si>
    <t xml:space="preserve">Devolución liquidación PIE </t>
  </si>
  <si>
    <t>Saldo a 31/12/N-1</t>
  </si>
  <si>
    <t>Saldo a 31/12/N</t>
  </si>
  <si>
    <t>Gastos devengados durante el ejercicio pendientes de imputar a presupuesto registrados en la cuenta 413</t>
  </si>
  <si>
    <t>Gastos devengados durante el ejercicio pendientes de imputar a presupuesto registrados en la cuenta 555</t>
  </si>
  <si>
    <t xml:space="preserve">Importe de las facturas que puedan aparecer duplicadas en las cuentas 413 y 555 </t>
  </si>
  <si>
    <t>Otros gastos devengados durante el ejercicio no registrados en la contabilidad</t>
  </si>
  <si>
    <t>Otros ajustes por gastos devengados pendientes de aplicar a presupuesto, no registrados en la cuenta 413 (cuenta 555 y otros)</t>
  </si>
  <si>
    <t>(+/-) Otros Gastos devengados en el ejercicio pendientes de aplicar, cuenta 555 (3)</t>
  </si>
  <si>
    <t>(1) Diferencia entre el saldo a 31/12/n y el saldo a 31/12/n-1 de la cuenta 413</t>
  </si>
  <si>
    <t>(3) Diferencia entre el saldo a 31/12/n y el saldo a 31/12/n-1 de la cuenta 555 y otros</t>
  </si>
  <si>
    <t>(+/-) Gastos devengados en el ejercicio pendientes de aplicar, cuenta 413 (1)</t>
  </si>
  <si>
    <t>(+/-) Gastos devengados en el ejercicio pendiente de aplicar, cuenta 413 (1)</t>
  </si>
  <si>
    <t>(1) Previsión saldo del ejercicio de la cuenta 413 (Diferencia entre Saldo a 31/12/n y a 31/12/n-1)</t>
  </si>
  <si>
    <t>5) Ajuste por liquidación PIE</t>
  </si>
  <si>
    <t>6) Ajuste por arrendamiento financiero</t>
  </si>
  <si>
    <t>7) Ajuste por gastos pendientes de aplicar a presupuesto registrados en la cuenta 413</t>
  </si>
  <si>
    <t>8) Otros ajustes por gastos pendientes de aplicar al presupuesto, no registrados en la cuenta 413 (cuenta 555 y otros)</t>
  </si>
  <si>
    <t>(+/-) Otros Gastos devengados en el ejercicio pendiente de aplicar, cuenta 555 (2)</t>
  </si>
  <si>
    <t>(+/-) Arrendamiento financiero (3)</t>
  </si>
  <si>
    <t>Otros:  (-) Inejecución  (4)</t>
  </si>
  <si>
    <t>(4) Cálculo efectuado en el apartado de estabilidad</t>
  </si>
  <si>
    <t>(3) Téngase en cuenta lo dicho en el apartado de estabilidad</t>
  </si>
  <si>
    <t>(2) Previsión saldo del ejercicio de la cuenta 555 (Diferencia entre Saldo a 31/12/n y a 31/12/n-1)</t>
  </si>
  <si>
    <t>C5- Fondo de contingencia</t>
  </si>
  <si>
    <t>Cálculo media de porcentajes de inejecución.</t>
  </si>
  <si>
    <t>Cap. 5</t>
  </si>
  <si>
    <t>(+/-) Gastos devengados en el ejercicio pendientes de aplicar, cuenta 555 (1)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</si>
</sst>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10"/>
      <name val="Arial"/>
      <family val="2"/>
    </font>
    <font>
      <sz val="11"/>
      <color indexed="10"/>
      <name val="Verdana"/>
      <family val="2"/>
    </font>
    <font>
      <b/>
      <sz val="12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i/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Verdana"/>
      <family val="2"/>
    </font>
    <font>
      <b/>
      <sz val="11"/>
      <color indexed="10"/>
      <name val="Verdana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Verdana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Verdana"/>
      <family val="2"/>
    </font>
    <font>
      <b/>
      <sz val="11"/>
      <color rgb="FFFF0000"/>
      <name val="Verdana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/>
      <right style="thin"/>
      <top style="thin"/>
      <bottom style="thin"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  <border>
      <left style="thin">
        <color rgb="FFFF0000"/>
      </left>
      <right style="thin"/>
      <top style="thin"/>
      <bottom style="thin"/>
    </border>
    <border>
      <left style="thin"/>
      <right style="thin">
        <color rgb="FFFF0000"/>
      </right>
      <top style="thin"/>
      <bottom style="thin"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/>
      <right/>
      <top style="medium">
        <color indexed="8"/>
      </top>
      <bottom/>
    </border>
    <border>
      <left style="thin">
        <color rgb="FFFF0000"/>
      </left>
      <right/>
      <top style="thin"/>
      <bottom style="thin">
        <color rgb="FFFF0000"/>
      </bottom>
    </border>
    <border>
      <left/>
      <right/>
      <top style="thin"/>
      <bottom style="thin">
        <color rgb="FFFF0000"/>
      </bottom>
    </border>
    <border>
      <left/>
      <right style="thin">
        <color rgb="FFFF0000"/>
      </right>
      <top style="thin"/>
      <bottom style="thin">
        <color rgb="FFFF0000"/>
      </bottom>
    </border>
    <border>
      <left style="thin">
        <color rgb="FFFF0000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20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4" fontId="5" fillId="0" borderId="10" xfId="47" applyNumberFormat="1" applyFont="1" applyFill="1" applyBorder="1" applyAlignment="1" applyProtection="1">
      <alignment/>
      <protection/>
    </xf>
    <xf numFmtId="3" fontId="4" fillId="0" borderId="10" xfId="0" applyNumberFormat="1" applyFont="1" applyBorder="1" applyAlignment="1">
      <alignment/>
    </xf>
    <xf numFmtId="4" fontId="5" fillId="33" borderId="10" xfId="47" applyNumberFormat="1" applyFont="1" applyFill="1" applyBorder="1" applyAlignment="1" applyProtection="1">
      <alignment/>
      <protection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34" borderId="12" xfId="0" applyFont="1" applyFill="1" applyBorder="1" applyAlignment="1">
      <alignment/>
    </xf>
    <xf numFmtId="4" fontId="5" fillId="35" borderId="13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3" fontId="4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4" fontId="5" fillId="33" borderId="15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4" fontId="5" fillId="33" borderId="17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4" fillId="34" borderId="0" xfId="0" applyFont="1" applyFill="1" applyAlignment="1">
      <alignment/>
    </xf>
    <xf numFmtId="3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4" fillId="35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wrapText="1"/>
    </xf>
    <xf numFmtId="4" fontId="5" fillId="33" borderId="23" xfId="0" applyNumberFormat="1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35" borderId="2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/>
    </xf>
    <xf numFmtId="0" fontId="5" fillId="35" borderId="20" xfId="0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0" fontId="5" fillId="35" borderId="24" xfId="0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0" fontId="5" fillId="35" borderId="20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4" fontId="4" fillId="33" borderId="23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3" fillId="35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3" fontId="5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4" fontId="4" fillId="33" borderId="21" xfId="0" applyNumberFormat="1" applyFont="1" applyFill="1" applyBorder="1" applyAlignment="1">
      <alignment/>
    </xf>
    <xf numFmtId="0" fontId="4" fillId="35" borderId="20" xfId="0" applyFont="1" applyFill="1" applyBorder="1" applyAlignment="1">
      <alignment horizontal="center" vertical="center" wrapText="1"/>
    </xf>
    <xf numFmtId="4" fontId="5" fillId="35" borderId="21" xfId="0" applyNumberFormat="1" applyFont="1" applyFill="1" applyBorder="1" applyAlignment="1">
      <alignment/>
    </xf>
    <xf numFmtId="0" fontId="5" fillId="35" borderId="27" xfId="0" applyFont="1" applyFill="1" applyBorder="1" applyAlignment="1">
      <alignment/>
    </xf>
    <xf numFmtId="2" fontId="5" fillId="33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4" fillId="35" borderId="20" xfId="0" applyFont="1" applyFill="1" applyBorder="1" applyAlignment="1">
      <alignment wrapText="1"/>
    </xf>
    <xf numFmtId="4" fontId="4" fillId="33" borderId="20" xfId="0" applyNumberFormat="1" applyFont="1" applyFill="1" applyBorder="1" applyAlignment="1">
      <alignment/>
    </xf>
    <xf numFmtId="0" fontId="4" fillId="0" borderId="26" xfId="0" applyFont="1" applyBorder="1" applyAlignment="1">
      <alignment vertical="center" wrapText="1"/>
    </xf>
    <xf numFmtId="4" fontId="5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4" fontId="5" fillId="33" borderId="20" xfId="0" applyNumberFormat="1" applyFont="1" applyFill="1" applyBorder="1" applyAlignment="1">
      <alignment/>
    </xf>
    <xf numFmtId="0" fontId="6" fillId="36" borderId="20" xfId="0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/>
    </xf>
    <xf numFmtId="0" fontId="4" fillId="0" borderId="26" xfId="0" applyFont="1" applyFill="1" applyBorder="1" applyAlignment="1">
      <alignment vertical="center" wrapText="1"/>
    </xf>
    <xf numFmtId="10" fontId="5" fillId="33" borderId="22" xfId="0" applyNumberFormat="1" applyFont="1" applyFill="1" applyBorder="1" applyAlignment="1">
      <alignment/>
    </xf>
    <xf numFmtId="0" fontId="7" fillId="0" borderId="26" xfId="0" applyFont="1" applyBorder="1" applyAlignment="1">
      <alignment wrapText="1"/>
    </xf>
    <xf numFmtId="0" fontId="7" fillId="33" borderId="21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5" fillId="0" borderId="0" xfId="0" applyNumberFormat="1" applyFont="1" applyAlignment="1">
      <alignment wrapText="1"/>
    </xf>
    <xf numFmtId="4" fontId="4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wrapText="1"/>
    </xf>
    <xf numFmtId="0" fontId="4" fillId="35" borderId="23" xfId="0" applyFont="1" applyFill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center" vertical="top" wrapText="1"/>
    </xf>
    <xf numFmtId="4" fontId="5" fillId="33" borderId="20" xfId="0" applyNumberFormat="1" applyFont="1" applyFill="1" applyBorder="1" applyAlignment="1">
      <alignment horizontal="right" vertical="top" wrapText="1"/>
    </xf>
    <xf numFmtId="9" fontId="5" fillId="33" borderId="20" xfId="53" applyFont="1" applyFill="1" applyBorder="1" applyAlignment="1" applyProtection="1">
      <alignment horizontal="right" vertical="top" wrapText="1"/>
      <protection/>
    </xf>
    <xf numFmtId="10" fontId="5" fillId="33" borderId="2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2" fontId="5" fillId="0" borderId="20" xfId="47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2" fontId="5" fillId="0" borderId="0" xfId="47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right" vertical="center" wrapText="1"/>
    </xf>
    <xf numFmtId="4" fontId="5" fillId="0" borderId="23" xfId="0" applyNumberFormat="1" applyFont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2" fontId="5" fillId="0" borderId="22" xfId="47" applyNumberFormat="1" applyFont="1" applyFill="1" applyBorder="1" applyAlignment="1" applyProtection="1">
      <alignment wrapText="1"/>
      <protection/>
    </xf>
    <xf numFmtId="2" fontId="5" fillId="0" borderId="22" xfId="47" applyNumberFormat="1" applyFont="1" applyFill="1" applyBorder="1" applyAlignment="1" applyProtection="1">
      <alignment/>
      <protection/>
    </xf>
    <xf numFmtId="2" fontId="5" fillId="0" borderId="23" xfId="47" applyNumberFormat="1" applyFont="1" applyFill="1" applyBorder="1" applyAlignment="1" applyProtection="1">
      <alignment/>
      <protection/>
    </xf>
    <xf numFmtId="2" fontId="5" fillId="33" borderId="20" xfId="47" applyNumberFormat="1" applyFont="1" applyFill="1" applyBorder="1" applyAlignment="1" applyProtection="1">
      <alignment/>
      <protection/>
    </xf>
    <xf numFmtId="0" fontId="4" fillId="0" borderId="20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164" fontId="5" fillId="0" borderId="23" xfId="47" applyNumberFormat="1" applyFont="1" applyFill="1" applyBorder="1" applyAlignment="1" applyProtection="1">
      <alignment horizontal="right" vertical="top" wrapText="1"/>
      <protection/>
    </xf>
    <xf numFmtId="9" fontId="5" fillId="33" borderId="23" xfId="53" applyFont="1" applyFill="1" applyBorder="1" applyAlignment="1" applyProtection="1">
      <alignment horizontal="right" vertical="top" wrapText="1"/>
      <protection/>
    </xf>
    <xf numFmtId="0" fontId="5" fillId="0" borderId="0" xfId="0" applyFont="1" applyBorder="1" applyAlignment="1">
      <alignment horizontal="justify" vertical="top" wrapText="1"/>
    </xf>
    <xf numFmtId="164" fontId="5" fillId="0" borderId="23" xfId="47" applyNumberFormat="1" applyFont="1" applyFill="1" applyBorder="1" applyAlignment="1" applyProtection="1">
      <alignment horizontal="justify" vertical="top" wrapText="1"/>
      <protection/>
    </xf>
    <xf numFmtId="0" fontId="4" fillId="0" borderId="1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165" fontId="5" fillId="33" borderId="23" xfId="47" applyNumberFormat="1" applyFont="1" applyFill="1" applyBorder="1" applyAlignment="1" applyProtection="1">
      <alignment horizontal="right" vertical="top" wrapText="1"/>
      <protection/>
    </xf>
    <xf numFmtId="10" fontId="5" fillId="33" borderId="23" xfId="0" applyNumberFormat="1" applyFont="1" applyFill="1" applyBorder="1" applyAlignment="1">
      <alignment horizontal="right" vertical="top" wrapText="1"/>
    </xf>
    <xf numFmtId="0" fontId="10" fillId="0" borderId="22" xfId="0" applyFont="1" applyBorder="1" applyAlignment="1">
      <alignment horizontal="center" vertical="top" wrapText="1"/>
    </xf>
    <xf numFmtId="165" fontId="4" fillId="33" borderId="23" xfId="47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165" fontId="4" fillId="0" borderId="0" xfId="47" applyNumberFormat="1" applyFont="1" applyFill="1" applyBorder="1" applyAlignment="1" applyProtection="1">
      <alignment horizontal="right" vertical="top" wrapText="1"/>
      <protection/>
    </xf>
    <xf numFmtId="0" fontId="12" fillId="0" borderId="29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vertical="center" wrapText="1"/>
    </xf>
    <xf numFmtId="4" fontId="13" fillId="33" borderId="32" xfId="0" applyNumberFormat="1" applyFont="1" applyFill="1" applyBorder="1" applyAlignment="1">
      <alignment horizontal="right" wrapText="1"/>
    </xf>
    <xf numFmtId="0" fontId="12" fillId="0" borderId="31" xfId="0" applyFont="1" applyBorder="1" applyAlignment="1">
      <alignment vertical="center" wrapText="1"/>
    </xf>
    <xf numFmtId="4" fontId="12" fillId="33" borderId="32" xfId="0" applyNumberFormat="1" applyFont="1" applyFill="1" applyBorder="1" applyAlignment="1">
      <alignment horizontal="right" wrapText="1"/>
    </xf>
    <xf numFmtId="0" fontId="12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right" wrapText="1"/>
    </xf>
    <xf numFmtId="2" fontId="13" fillId="33" borderId="32" xfId="0" applyNumberFormat="1" applyFont="1" applyFill="1" applyBorder="1" applyAlignment="1">
      <alignment horizontal="right" wrapText="1"/>
    </xf>
    <xf numFmtId="165" fontId="13" fillId="33" borderId="32" xfId="0" applyNumberFormat="1" applyFont="1" applyFill="1" applyBorder="1" applyAlignment="1">
      <alignment horizontal="right" wrapText="1"/>
    </xf>
    <xf numFmtId="0" fontId="12" fillId="0" borderId="22" xfId="0" applyFont="1" applyBorder="1" applyAlignment="1">
      <alignment vertical="center" wrapText="1"/>
    </xf>
    <xf numFmtId="10" fontId="4" fillId="33" borderId="23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4" fillId="0" borderId="33" xfId="0" applyFont="1" applyBorder="1" applyAlignment="1">
      <alignment horizontal="right" vertical="top" wrapText="1"/>
    </xf>
    <xf numFmtId="165" fontId="4" fillId="0" borderId="33" xfId="47" applyNumberFormat="1" applyFont="1" applyFill="1" applyBorder="1" applyAlignment="1" applyProtection="1">
      <alignment horizontal="right" vertical="top" wrapText="1"/>
      <protection/>
    </xf>
    <xf numFmtId="0" fontId="5" fillId="0" borderId="33" xfId="0" applyFont="1" applyBorder="1" applyAlignment="1">
      <alignment/>
    </xf>
    <xf numFmtId="0" fontId="4" fillId="0" borderId="33" xfId="0" applyFont="1" applyBorder="1" applyAlignment="1">
      <alignment horizontal="center" vertical="top" wrapText="1"/>
    </xf>
    <xf numFmtId="165" fontId="4" fillId="0" borderId="33" xfId="47" applyNumberFormat="1" applyFont="1" applyFill="1" applyBorder="1" applyAlignment="1" applyProtection="1">
      <alignment horizontal="center" vertical="top" wrapText="1"/>
      <protection/>
    </xf>
    <xf numFmtId="0" fontId="10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right" vertical="top" wrapText="1"/>
    </xf>
    <xf numFmtId="165" fontId="4" fillId="0" borderId="35" xfId="47" applyNumberFormat="1" applyFont="1" applyFill="1" applyBorder="1" applyAlignment="1" applyProtection="1">
      <alignment horizontal="right" vertical="top" wrapText="1"/>
      <protection/>
    </xf>
    <xf numFmtId="0" fontId="5" fillId="0" borderId="36" xfId="0" applyFont="1" applyBorder="1" applyAlignment="1">
      <alignment/>
    </xf>
    <xf numFmtId="0" fontId="5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/>
    </xf>
    <xf numFmtId="0" fontId="10" fillId="0" borderId="37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/>
    </xf>
    <xf numFmtId="0" fontId="11" fillId="0" borderId="39" xfId="0" applyFont="1" applyBorder="1" applyAlignment="1">
      <alignment horizontal="center" vertical="top" wrapText="1"/>
    </xf>
    <xf numFmtId="165" fontId="5" fillId="37" borderId="40" xfId="0" applyNumberFormat="1" applyFont="1" applyFill="1" applyBorder="1" applyAlignment="1">
      <alignment/>
    </xf>
    <xf numFmtId="165" fontId="4" fillId="37" borderId="4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5" fontId="4" fillId="0" borderId="36" xfId="47" applyNumberFormat="1" applyFont="1" applyFill="1" applyBorder="1" applyAlignment="1" applyProtection="1">
      <alignment horizontal="right" vertical="top" wrapText="1"/>
      <protection/>
    </xf>
    <xf numFmtId="165" fontId="4" fillId="0" borderId="38" xfId="47" applyNumberFormat="1" applyFont="1" applyFill="1" applyBorder="1" applyAlignment="1" applyProtection="1">
      <alignment horizontal="right" vertical="top" wrapText="1"/>
      <protection/>
    </xf>
    <xf numFmtId="165" fontId="4" fillId="0" borderId="40" xfId="47" applyNumberFormat="1" applyFont="1" applyFill="1" applyBorder="1" applyAlignment="1" applyProtection="1">
      <alignment horizontal="center" vertical="top" wrapText="1"/>
      <protection/>
    </xf>
    <xf numFmtId="165" fontId="5" fillId="37" borderId="40" xfId="47" applyNumberFormat="1" applyFont="1" applyFill="1" applyBorder="1" applyAlignment="1" applyProtection="1">
      <alignment horizontal="right" vertical="top" wrapText="1"/>
      <protection/>
    </xf>
    <xf numFmtId="165" fontId="5" fillId="38" borderId="33" xfId="47" applyNumberFormat="1" applyFont="1" applyFill="1" applyBorder="1" applyAlignment="1" applyProtection="1">
      <alignment horizontal="right" vertical="top" wrapText="1"/>
      <protection/>
    </xf>
    <xf numFmtId="165" fontId="4" fillId="38" borderId="33" xfId="0" applyNumberFormat="1" applyFont="1" applyFill="1" applyBorder="1" applyAlignment="1">
      <alignment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/>
    </xf>
    <xf numFmtId="0" fontId="56" fillId="0" borderId="37" xfId="0" applyFont="1" applyBorder="1" applyAlignment="1">
      <alignment wrapText="1"/>
    </xf>
    <xf numFmtId="0" fontId="5" fillId="0" borderId="37" xfId="0" applyFont="1" applyBorder="1" applyAlignment="1">
      <alignment wrapText="1"/>
    </xf>
    <xf numFmtId="4" fontId="5" fillId="37" borderId="1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Alignment="1">
      <alignment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4" fontId="5" fillId="39" borderId="15" xfId="0" applyNumberFormat="1" applyFont="1" applyFill="1" applyBorder="1" applyAlignment="1">
      <alignment/>
    </xf>
    <xf numFmtId="4" fontId="5" fillId="40" borderId="20" xfId="0" applyNumberFormat="1" applyFont="1" applyFill="1" applyBorder="1" applyAlignment="1">
      <alignment/>
    </xf>
    <xf numFmtId="4" fontId="5" fillId="41" borderId="20" xfId="0" applyNumberFormat="1" applyFont="1" applyFill="1" applyBorder="1" applyAlignment="1">
      <alignment/>
    </xf>
    <xf numFmtId="0" fontId="16" fillId="0" borderId="20" xfId="0" applyFont="1" applyBorder="1" applyAlignment="1">
      <alignment horizontal="justify" wrapText="1"/>
    </xf>
    <xf numFmtId="4" fontId="16" fillId="0" borderId="21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justify" wrapText="1"/>
    </xf>
    <xf numFmtId="4" fontId="16" fillId="0" borderId="0" xfId="0" applyNumberFormat="1" applyFont="1" applyBorder="1" applyAlignment="1">
      <alignment horizontal="right" wrapText="1"/>
    </xf>
    <xf numFmtId="4" fontId="16" fillId="0" borderId="0" xfId="0" applyNumberFormat="1" applyFont="1" applyFill="1" applyBorder="1" applyAlignment="1">
      <alignment horizontal="right" wrapText="1"/>
    </xf>
    <xf numFmtId="0" fontId="16" fillId="0" borderId="22" xfId="0" applyFont="1" applyBorder="1" applyAlignment="1">
      <alignment horizontal="justify" wrapText="1"/>
    </xf>
    <xf numFmtId="4" fontId="16" fillId="0" borderId="23" xfId="0" applyNumberFormat="1" applyFont="1" applyBorder="1" applyAlignment="1">
      <alignment horizontal="right" wrapText="1"/>
    </xf>
    <xf numFmtId="4" fontId="16" fillId="33" borderId="23" xfId="0" applyNumberFormat="1" applyFont="1" applyFill="1" applyBorder="1" applyAlignment="1">
      <alignment horizontal="right" wrapText="1"/>
    </xf>
    <xf numFmtId="0" fontId="16" fillId="0" borderId="20" xfId="0" applyFont="1" applyBorder="1" applyAlignment="1">
      <alignment wrapText="1"/>
    </xf>
    <xf numFmtId="4" fontId="16" fillId="0" borderId="0" xfId="0" applyNumberFormat="1" applyFont="1" applyBorder="1" applyAlignment="1">
      <alignment/>
    </xf>
    <xf numFmtId="4" fontId="16" fillId="0" borderId="20" xfId="0" applyNumberFormat="1" applyFont="1" applyBorder="1" applyAlignment="1">
      <alignment horizontal="right" wrapText="1"/>
    </xf>
    <xf numFmtId="4" fontId="16" fillId="42" borderId="21" xfId="0" applyNumberFormat="1" applyFont="1" applyFill="1" applyBorder="1" applyAlignment="1">
      <alignment horizontal="right" wrapText="1"/>
    </xf>
    <xf numFmtId="4" fontId="16" fillId="43" borderId="21" xfId="0" applyNumberFormat="1" applyFont="1" applyFill="1" applyBorder="1" applyAlignment="1">
      <alignment horizontal="right" wrapText="1"/>
    </xf>
    <xf numFmtId="4" fontId="16" fillId="44" borderId="20" xfId="0" applyNumberFormat="1" applyFont="1" applyFill="1" applyBorder="1" applyAlignment="1">
      <alignment/>
    </xf>
    <xf numFmtId="0" fontId="3" fillId="34" borderId="20" xfId="0" applyFont="1" applyFill="1" applyBorder="1" applyAlignment="1">
      <alignment vertical="center" wrapText="1"/>
    </xf>
    <xf numFmtId="4" fontId="4" fillId="0" borderId="20" xfId="0" applyNumberFormat="1" applyFont="1" applyBorder="1" applyAlignment="1">
      <alignment horizontal="left"/>
    </xf>
    <xf numFmtId="3" fontId="5" fillId="0" borderId="41" xfId="0" applyNumberFormat="1" applyFont="1" applyBorder="1" applyAlignment="1">
      <alignment horizontal="center" vertical="center"/>
    </xf>
    <xf numFmtId="4" fontId="5" fillId="0" borderId="41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8" fillId="45" borderId="20" xfId="0" applyFont="1" applyFill="1" applyBorder="1" applyAlignment="1">
      <alignment horizont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45" borderId="20" xfId="0" applyFont="1" applyFill="1" applyBorder="1" applyAlignment="1">
      <alignment horizontal="center" wrapText="1"/>
    </xf>
    <xf numFmtId="0" fontId="4" fillId="35" borderId="43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5" fillId="0" borderId="2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right" wrapText="1"/>
    </xf>
    <xf numFmtId="0" fontId="4" fillId="0" borderId="48" xfId="0" applyFont="1" applyBorder="1" applyAlignment="1">
      <alignment horizontal="right" wrapText="1"/>
    </xf>
    <xf numFmtId="0" fontId="4" fillId="0" borderId="49" xfId="0" applyFont="1" applyBorder="1" applyAlignment="1">
      <alignment horizontal="right" wrapText="1"/>
    </xf>
    <xf numFmtId="0" fontId="4" fillId="0" borderId="39" xfId="0" applyFont="1" applyBorder="1" applyAlignment="1">
      <alignment horizontal="right" wrapText="1"/>
    </xf>
    <xf numFmtId="0" fontId="4" fillId="0" borderId="33" xfId="0" applyFont="1" applyBorder="1" applyAlignment="1">
      <alignment horizontal="right" wrapText="1"/>
    </xf>
    <xf numFmtId="0" fontId="5" fillId="0" borderId="50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4" fillId="0" borderId="20" xfId="0" applyFont="1" applyBorder="1" applyAlignment="1">
      <alignment horizontal="right" vertical="top" wrapText="1"/>
    </xf>
    <xf numFmtId="0" fontId="14" fillId="36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60</xdr:row>
      <xdr:rowOff>123825</xdr:rowOff>
    </xdr:from>
    <xdr:to>
      <xdr:col>2</xdr:col>
      <xdr:colOff>1343025</xdr:colOff>
      <xdr:row>70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47675" y="11887200"/>
          <a:ext cx="7400925" cy="1781175"/>
        </a:xfrm>
        <a:prstGeom prst="rect">
          <a:avLst/>
        </a:prstGeom>
        <a:solidFill>
          <a:srgbClr val="FFFFFF"/>
        </a:solidFill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(1)  Capítulo 3 de gastos: Tomando el total de las obligaciones reconocidas,  minorar del total  gasto los gastos de emisión, formalización, modificación y cancelación de préstamos, deudas y otras operaciones financieras, así como los gastos por ejecución de avales. Subconceptos (301, 311, 321, 331 y 357) que sí computan. Respecto de 2016 el formulario de la subdirección lo calcula automaticamente tomándolo de la información presupuestaria que se introduce.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(2) Capítulos 4 y 7 de ingresos en 2016:  Se deduce en el cálculo los conceptos 420, 450, 470, 480, 720, 770, 780, que no corresponden a subvenciones finalistas de administraciones</a:t>
          </a:r>
        </a:p>
      </xdr:txBody>
    </xdr:sp>
    <xdr:clientData/>
  </xdr:twoCellAnchor>
  <xdr:twoCellAnchor>
    <xdr:from>
      <xdr:col>1</xdr:col>
      <xdr:colOff>142875</xdr:colOff>
      <xdr:row>123</xdr:row>
      <xdr:rowOff>28575</xdr:rowOff>
    </xdr:from>
    <xdr:to>
      <xdr:col>2</xdr:col>
      <xdr:colOff>1343025</xdr:colOff>
      <xdr:row>126</xdr:row>
      <xdr:rowOff>47625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47675" y="23841075"/>
          <a:ext cx="7400925" cy="581025"/>
        </a:xfrm>
        <a:prstGeom prst="rect">
          <a:avLst/>
        </a:prstGeom>
        <a:solidFill>
          <a:srgbClr val="FFFFFF"/>
        </a:solidFill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(3) El limite de gasto no financiero es un límite en términos presupuestarios no SEC. Que se aplica a los créditos  del Ppto de gastos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2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4.57421875" style="1" customWidth="1"/>
    <col min="2" max="2" width="93.00390625" style="1" customWidth="1"/>
    <col min="3" max="3" width="20.8515625" style="1" customWidth="1"/>
    <col min="4" max="4" width="46.8515625" style="1" customWidth="1"/>
    <col min="5" max="5" width="21.28125" style="1" customWidth="1"/>
    <col min="6" max="6" width="35.421875" style="1" customWidth="1"/>
    <col min="7" max="8" width="11.421875" style="1" customWidth="1"/>
    <col min="9" max="9" width="16.57421875" style="1" customWidth="1"/>
    <col min="10" max="10" width="17.57421875" style="1" customWidth="1"/>
    <col min="11" max="16384" width="11.421875" style="1" customWidth="1"/>
  </cols>
  <sheetData>
    <row r="1" spans="2:3" s="166" customFormat="1" ht="19.5" thickBot="1">
      <c r="B1" s="165">
        <f>Hoja3!B2</f>
        <v>0</v>
      </c>
      <c r="C1" s="165">
        <f>Hoja3!C2</f>
        <v>0</v>
      </c>
    </row>
    <row r="2" spans="2:4" ht="15.75" thickBot="1">
      <c r="B2" s="186" t="s">
        <v>53</v>
      </c>
      <c r="C2" s="186"/>
      <c r="D2" s="186"/>
    </row>
    <row r="3" ht="15" thickBot="1"/>
    <row r="4" spans="2:5" ht="15" thickBot="1">
      <c r="B4" s="187">
        <f>Hoja3!A191</f>
        <v>0</v>
      </c>
      <c r="C4" s="187"/>
      <c r="D4" s="187"/>
      <c r="E4" s="187"/>
    </row>
    <row r="5" spans="2:5" ht="15" thickBot="1">
      <c r="B5" s="188" t="s">
        <v>0</v>
      </c>
      <c r="C5" s="189" t="s">
        <v>1</v>
      </c>
      <c r="D5" s="188" t="s">
        <v>2</v>
      </c>
      <c r="E5" s="189" t="s">
        <v>3</v>
      </c>
    </row>
    <row r="6" spans="2:5" ht="15.75" thickBot="1" thickTop="1">
      <c r="B6" s="188"/>
      <c r="C6" s="189"/>
      <c r="D6" s="188"/>
      <c r="E6" s="189"/>
    </row>
    <row r="7" spans="2:5" ht="15.75" thickBot="1" thickTop="1">
      <c r="B7" s="2" t="s">
        <v>4</v>
      </c>
      <c r="C7" s="3">
        <f>Hoja3!B186</f>
        <v>0</v>
      </c>
      <c r="D7" s="2" t="s">
        <v>5</v>
      </c>
      <c r="E7" s="3">
        <f>Hoja3!D186</f>
        <v>0</v>
      </c>
    </row>
    <row r="8" spans="2:5" ht="15.75" thickBot="1" thickTop="1">
      <c r="B8" s="2" t="s">
        <v>6</v>
      </c>
      <c r="C8" s="3">
        <f>Hoja3!B187</f>
        <v>0</v>
      </c>
      <c r="D8" s="3" t="s">
        <v>7</v>
      </c>
      <c r="E8" s="3">
        <f>Hoja3!D187</f>
        <v>0</v>
      </c>
    </row>
    <row r="9" spans="2:5" ht="15.75" thickBot="1" thickTop="1">
      <c r="B9" s="2" t="s">
        <v>8</v>
      </c>
      <c r="C9" s="3">
        <f>Hoja3!B188</f>
        <v>0</v>
      </c>
      <c r="D9" s="2" t="s">
        <v>9</v>
      </c>
      <c r="E9" s="3">
        <f>Hoja3!D188</f>
        <v>0</v>
      </c>
    </row>
    <row r="10" spans="2:5" ht="15.75" thickBot="1" thickTop="1">
      <c r="B10" s="2" t="s">
        <v>10</v>
      </c>
      <c r="C10" s="3">
        <f>Hoja3!B189</f>
        <v>0</v>
      </c>
      <c r="D10" s="2" t="s">
        <v>11</v>
      </c>
      <c r="E10" s="3">
        <f>Hoja3!D189</f>
        <v>0</v>
      </c>
    </row>
    <row r="11" spans="2:5" ht="15.75" thickBot="1" thickTop="1">
      <c r="B11" s="72" t="s">
        <v>188</v>
      </c>
      <c r="C11" s="3">
        <f>Hoja3!B190</f>
        <v>0</v>
      </c>
      <c r="D11" s="2" t="s">
        <v>12</v>
      </c>
      <c r="E11" s="3">
        <f>Hoja3!D190</f>
        <v>0</v>
      </c>
    </row>
    <row r="12" spans="2:5" ht="15.75" thickBot="1" thickTop="1">
      <c r="B12" s="2" t="s">
        <v>13</v>
      </c>
      <c r="C12" s="3">
        <f>Hoja3!B191</f>
        <v>0</v>
      </c>
      <c r="D12" s="2" t="s">
        <v>14</v>
      </c>
      <c r="E12" s="3">
        <f>Hoja3!D191</f>
        <v>0</v>
      </c>
    </row>
    <row r="13" spans="2:5" ht="15.75" thickBot="1" thickTop="1">
      <c r="B13" s="2" t="s">
        <v>15</v>
      </c>
      <c r="C13" s="3">
        <f>Hoja3!B192</f>
        <v>0</v>
      </c>
      <c r="D13" s="2" t="s">
        <v>16</v>
      </c>
      <c r="E13" s="3">
        <f>Hoja3!D192</f>
        <v>0</v>
      </c>
    </row>
    <row r="14" spans="2:5" ht="15.75" thickBot="1" thickTop="1">
      <c r="B14" s="2" t="s">
        <v>17</v>
      </c>
      <c r="C14" s="3">
        <f>Hoja3!B193</f>
        <v>0</v>
      </c>
      <c r="D14" s="2" t="s">
        <v>18</v>
      </c>
      <c r="E14" s="3">
        <f>Hoja3!D193</f>
        <v>0</v>
      </c>
    </row>
    <row r="15" spans="2:5" ht="15.75" thickBot="1" thickTop="1">
      <c r="B15" s="2" t="s">
        <v>19</v>
      </c>
      <c r="C15" s="3">
        <f>Hoja3!B194</f>
        <v>0</v>
      </c>
      <c r="D15" s="2" t="s">
        <v>20</v>
      </c>
      <c r="E15" s="3">
        <f>Hoja3!D194</f>
        <v>0</v>
      </c>
    </row>
    <row r="16" spans="2:5" ht="15.75" thickBot="1" thickTop="1">
      <c r="B16" s="4" t="s">
        <v>21</v>
      </c>
      <c r="C16" s="5">
        <f>SUM(C7:C15)</f>
        <v>0</v>
      </c>
      <c r="D16" s="4" t="s">
        <v>22</v>
      </c>
      <c r="E16" s="5">
        <f>SUM(E7:E15)</f>
        <v>0</v>
      </c>
    </row>
    <row r="17" spans="2:5" ht="15.75" thickBot="1" thickTop="1">
      <c r="B17" s="6"/>
      <c r="C17" s="7"/>
      <c r="D17" s="8"/>
      <c r="E17" s="9"/>
    </row>
    <row r="18" spans="2:5" ht="15.75" thickBot="1" thickTop="1">
      <c r="B18" s="4" t="s">
        <v>23</v>
      </c>
      <c r="C18" s="10">
        <f>SUM(C7:C13)</f>
        <v>0</v>
      </c>
      <c r="D18" s="4" t="s">
        <v>24</v>
      </c>
      <c r="E18" s="10">
        <f>SUM(E7:E13)</f>
        <v>0</v>
      </c>
    </row>
    <row r="19" spans="2:5" ht="15.75" thickBot="1" thickTop="1">
      <c r="B19" s="11"/>
      <c r="C19" s="12"/>
      <c r="D19" s="11"/>
      <c r="E19" s="12"/>
    </row>
    <row r="20" spans="2:5" ht="14.25">
      <c r="B20" s="13" t="s">
        <v>25</v>
      </c>
      <c r="C20" s="14"/>
      <c r="D20" s="15"/>
      <c r="E20" s="12"/>
    </row>
    <row r="21" spans="2:5" ht="14.25">
      <c r="B21" s="16"/>
      <c r="C21" s="17"/>
      <c r="D21" s="11"/>
      <c r="E21" s="12"/>
    </row>
    <row r="22" spans="2:5" ht="14.25">
      <c r="B22" s="18" t="s">
        <v>26</v>
      </c>
      <c r="C22" s="19">
        <f>-E12</f>
        <v>0</v>
      </c>
      <c r="D22" s="11"/>
      <c r="E22" s="12"/>
    </row>
    <row r="23" spans="2:5" ht="14.25">
      <c r="B23" s="18" t="s">
        <v>175</v>
      </c>
      <c r="C23" s="163">
        <f>Hoja3!B201</f>
        <v>0</v>
      </c>
      <c r="D23" s="11"/>
      <c r="E23" s="12"/>
    </row>
    <row r="24" spans="2:5" ht="14.25">
      <c r="B24" s="18" t="s">
        <v>191</v>
      </c>
      <c r="C24" s="163">
        <f>Hoja3!B202</f>
        <v>0</v>
      </c>
      <c r="D24" s="11"/>
      <c r="E24" s="12"/>
    </row>
    <row r="25" spans="2:5" ht="14.25">
      <c r="B25" s="18" t="s">
        <v>27</v>
      </c>
      <c r="C25" s="169">
        <f>'ESTABILIDAD PPTARIA'!F61</f>
        <v>0</v>
      </c>
      <c r="D25" s="11"/>
      <c r="E25" s="12"/>
    </row>
    <row r="26" spans="2:5" ht="14.25">
      <c r="B26" s="18" t="s">
        <v>172</v>
      </c>
      <c r="C26" s="163">
        <f>Hoja3!B210</f>
        <v>0</v>
      </c>
      <c r="D26" s="11"/>
      <c r="E26" s="12"/>
    </row>
    <row r="27" spans="2:5" ht="15" thickBot="1">
      <c r="B27" s="20" t="s">
        <v>28</v>
      </c>
      <c r="C27" s="21">
        <f>SUM(C22:C26)</f>
        <v>0</v>
      </c>
      <c r="D27" s="11"/>
      <c r="E27" s="12"/>
    </row>
    <row r="28" spans="2:5" ht="14.25">
      <c r="B28" s="22" t="s">
        <v>173</v>
      </c>
      <c r="C28" s="12"/>
      <c r="D28" s="11"/>
      <c r="E28" s="12"/>
    </row>
    <row r="29" spans="2:5" ht="14.25">
      <c r="B29" s="22" t="s">
        <v>29</v>
      </c>
      <c r="C29" s="12"/>
      <c r="D29" s="11"/>
      <c r="E29" s="12"/>
    </row>
    <row r="30" spans="2:5" ht="14.25">
      <c r="B30" s="22" t="s">
        <v>174</v>
      </c>
      <c r="C30" s="12"/>
      <c r="D30" s="11"/>
      <c r="E30" s="12"/>
    </row>
    <row r="31" spans="2:5" ht="14.25">
      <c r="B31" s="22"/>
      <c r="C31" s="12"/>
      <c r="D31" s="11"/>
      <c r="E31" s="12"/>
    </row>
    <row r="32" spans="2:5" ht="14.25">
      <c r="B32" s="23" t="s">
        <v>30</v>
      </c>
      <c r="C32" s="23"/>
      <c r="D32" s="11"/>
      <c r="E32" s="12"/>
    </row>
    <row r="33" spans="2:5" ht="15" thickBot="1">
      <c r="B33" s="11"/>
      <c r="C33" s="12"/>
      <c r="D33" s="11"/>
      <c r="E33" s="12"/>
    </row>
    <row r="34" spans="2:5" ht="14.25">
      <c r="B34" s="24" t="s">
        <v>31</v>
      </c>
      <c r="C34" s="25"/>
      <c r="D34" s="11"/>
      <c r="E34" s="12"/>
    </row>
    <row r="35" spans="2:5" ht="14.25">
      <c r="B35" s="18" t="s">
        <v>32</v>
      </c>
      <c r="C35" s="17"/>
      <c r="D35" s="11"/>
      <c r="E35" s="12"/>
    </row>
    <row r="36" spans="2:5" ht="14.25">
      <c r="B36" s="16"/>
      <c r="C36" s="17"/>
      <c r="D36" s="11"/>
      <c r="E36" s="12"/>
    </row>
    <row r="37" spans="2:5" ht="15" thickBot="1">
      <c r="B37" s="20" t="s">
        <v>33</v>
      </c>
      <c r="C37" s="21">
        <f>SUM(C34:C36)</f>
        <v>0</v>
      </c>
      <c r="D37" s="11"/>
      <c r="E37" s="12"/>
    </row>
    <row r="38" spans="2:5" ht="14.25">
      <c r="B38" s="11"/>
      <c r="C38" s="12"/>
      <c r="D38" s="11"/>
      <c r="E38" s="12"/>
    </row>
    <row r="39" spans="2:5" ht="14.25">
      <c r="B39" s="23" t="s">
        <v>34</v>
      </c>
      <c r="C39" s="23"/>
      <c r="D39" s="11"/>
      <c r="E39" s="12"/>
    </row>
    <row r="40" spans="2:5" ht="15" thickBot="1">
      <c r="B40" s="11"/>
      <c r="C40" s="12"/>
      <c r="D40" s="11"/>
      <c r="E40" s="12"/>
    </row>
    <row r="41" spans="2:5" ht="14.25">
      <c r="B41" s="24" t="s">
        <v>35</v>
      </c>
      <c r="C41" s="25"/>
      <c r="D41" s="11"/>
      <c r="E41" s="12"/>
    </row>
    <row r="42" spans="2:5" ht="14.25">
      <c r="B42" s="16"/>
      <c r="C42" s="17"/>
      <c r="D42" s="11"/>
      <c r="E42" s="12"/>
    </row>
    <row r="43" spans="2:5" ht="15" thickBot="1">
      <c r="B43" s="20" t="s">
        <v>36</v>
      </c>
      <c r="C43" s="21">
        <f>SUM(C41:C42)</f>
        <v>0</v>
      </c>
      <c r="D43" s="11"/>
      <c r="E43" s="12"/>
    </row>
    <row r="44" spans="2:5" ht="14.25">
      <c r="B44" s="11"/>
      <c r="C44" s="12"/>
      <c r="D44" s="11"/>
      <c r="E44" s="12"/>
    </row>
    <row r="45" spans="2:5" ht="14.25">
      <c r="B45" s="11"/>
      <c r="C45" s="12"/>
      <c r="D45" s="11"/>
      <c r="E45" s="12"/>
    </row>
    <row r="46" spans="2:5" ht="14.25">
      <c r="B46" s="11"/>
      <c r="C46" s="12"/>
      <c r="D46" s="11"/>
      <c r="E46" s="12"/>
    </row>
    <row r="47" spans="2:5" ht="14.25">
      <c r="B47" s="11"/>
      <c r="C47" s="12"/>
      <c r="D47" s="11"/>
      <c r="E47" s="12"/>
    </row>
    <row r="48" spans="2:5" ht="15" thickBot="1">
      <c r="B48" s="11"/>
      <c r="C48" s="12"/>
      <c r="D48" s="11"/>
      <c r="E48" s="12"/>
    </row>
    <row r="49" spans="2:3" ht="15" thickBot="1">
      <c r="B49" s="26" t="s">
        <v>37</v>
      </c>
      <c r="C49" s="27" t="s">
        <v>38</v>
      </c>
    </row>
    <row r="50" spans="2:3" ht="29.25" thickBot="1">
      <c r="B50" s="28" t="s">
        <v>148</v>
      </c>
      <c r="C50" s="29">
        <f>C18</f>
        <v>0</v>
      </c>
    </row>
    <row r="51" spans="2:5" ht="15" thickBot="1">
      <c r="B51" s="30" t="s">
        <v>114</v>
      </c>
      <c r="C51" s="29">
        <f>C9-E51</f>
        <v>0</v>
      </c>
      <c r="D51" s="31" t="s">
        <v>39</v>
      </c>
      <c r="E51" s="170">
        <f>Hoja3!D221</f>
        <v>0</v>
      </c>
    </row>
    <row r="52" spans="2:5" ht="15" thickBot="1">
      <c r="B52" s="30" t="s">
        <v>115</v>
      </c>
      <c r="C52" s="29">
        <f>C27</f>
        <v>0</v>
      </c>
      <c r="D52" s="32"/>
      <c r="E52" s="33"/>
    </row>
    <row r="53" spans="2:5" ht="15" thickBot="1">
      <c r="B53" s="34" t="s">
        <v>149</v>
      </c>
      <c r="C53" s="35">
        <f>E10+E13-E53-E54</f>
        <v>0</v>
      </c>
      <c r="D53" s="31" t="s">
        <v>40</v>
      </c>
      <c r="E53" s="171">
        <f>Hoja3!D223</f>
        <v>0</v>
      </c>
    </row>
    <row r="54" spans="2:10" ht="29.25" thickBot="1">
      <c r="B54" s="36"/>
      <c r="C54" s="37"/>
      <c r="D54" s="38" t="s">
        <v>41</v>
      </c>
      <c r="E54" s="39"/>
      <c r="F54" s="40"/>
      <c r="G54" s="41"/>
      <c r="H54" s="42"/>
      <c r="I54" s="41"/>
      <c r="J54" s="42"/>
    </row>
    <row r="55" spans="2:3" ht="15" thickBot="1">
      <c r="B55" s="43" t="s">
        <v>42</v>
      </c>
      <c r="C55" s="35">
        <f>C50-C51+C52-C53</f>
        <v>0</v>
      </c>
    </row>
    <row r="56" spans="2:5" ht="15" thickBot="1">
      <c r="B56" s="30" t="s">
        <v>161</v>
      </c>
      <c r="C56" s="29">
        <f>C55*E56/100</f>
        <v>0</v>
      </c>
      <c r="D56" s="1" t="s">
        <v>162</v>
      </c>
      <c r="E56" s="171">
        <f>Hoja3!D226</f>
        <v>0</v>
      </c>
    </row>
    <row r="57" spans="2:3" ht="15" thickBot="1">
      <c r="B57" s="30" t="s">
        <v>150</v>
      </c>
      <c r="C57" s="29">
        <f>C37</f>
        <v>0</v>
      </c>
    </row>
    <row r="58" spans="2:3" ht="15" thickBot="1">
      <c r="B58" s="30" t="s">
        <v>151</v>
      </c>
      <c r="C58" s="29">
        <f>C43</f>
        <v>0</v>
      </c>
    </row>
    <row r="59" spans="2:3" ht="15" thickBot="1">
      <c r="B59" s="44" t="s">
        <v>43</v>
      </c>
      <c r="C59" s="45">
        <f>SUM(C55:C58)</f>
        <v>0</v>
      </c>
    </row>
    <row r="60" ht="14.25"/>
    <row r="61" ht="14.25">
      <c r="B61" s="46"/>
    </row>
    <row r="62" ht="14.25"/>
    <row r="63" ht="14.25"/>
    <row r="64" ht="14.25"/>
    <row r="65" ht="14.25"/>
    <row r="66" ht="14.25"/>
    <row r="67" ht="14.25"/>
    <row r="68" ht="14.25"/>
    <row r="69" ht="14.25">
      <c r="B69" s="46"/>
    </row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5">
      <c r="F80" s="47"/>
    </row>
    <row r="81" ht="15">
      <c r="F81" s="47"/>
    </row>
    <row r="82" ht="15">
      <c r="F82" s="47"/>
    </row>
    <row r="83" ht="14.25"/>
    <row r="84" ht="15">
      <c r="B84" s="48" t="s">
        <v>44</v>
      </c>
    </row>
    <row r="85" ht="15" thickBot="1"/>
    <row r="86" spans="2:5" ht="15" thickTop="1">
      <c r="B86" s="190">
        <f>Hoja3!A8</f>
        <v>0</v>
      </c>
      <c r="C86" s="190"/>
      <c r="D86" s="190"/>
      <c r="E86" s="190"/>
    </row>
    <row r="87" spans="2:5" ht="15" thickBot="1">
      <c r="B87" s="191"/>
      <c r="C87" s="191"/>
      <c r="D87" s="191"/>
      <c r="E87" s="191"/>
    </row>
    <row r="88" spans="2:5" ht="15.75" thickBot="1" thickTop="1">
      <c r="B88" s="192" t="s">
        <v>0</v>
      </c>
      <c r="C88" s="193" t="s">
        <v>45</v>
      </c>
      <c r="D88" s="192" t="s">
        <v>2</v>
      </c>
      <c r="E88" s="193" t="s">
        <v>45</v>
      </c>
    </row>
    <row r="89" spans="2:5" ht="15.75" thickBot="1" thickTop="1">
      <c r="B89" s="192"/>
      <c r="C89" s="193"/>
      <c r="D89" s="192"/>
      <c r="E89" s="193"/>
    </row>
    <row r="90" spans="2:5" ht="15.75" thickBot="1" thickTop="1">
      <c r="B90" s="2" t="s">
        <v>4</v>
      </c>
      <c r="C90" s="163">
        <f>'ESTABILIDAD PPTARIA'!C9</f>
        <v>0</v>
      </c>
      <c r="D90" s="2" t="s">
        <v>5</v>
      </c>
      <c r="E90" s="163">
        <f>'ESTABILIDAD PPTARIA'!E9</f>
        <v>0</v>
      </c>
    </row>
    <row r="91" spans="2:5" ht="15.75" thickBot="1" thickTop="1">
      <c r="B91" s="2" t="s">
        <v>6</v>
      </c>
      <c r="C91" s="163">
        <f>'ESTABILIDAD PPTARIA'!C10</f>
        <v>0</v>
      </c>
      <c r="D91" s="2" t="s">
        <v>7</v>
      </c>
      <c r="E91" s="163">
        <f>'ESTABILIDAD PPTARIA'!E10</f>
        <v>0</v>
      </c>
    </row>
    <row r="92" spans="2:5" ht="15.75" thickBot="1" thickTop="1">
      <c r="B92" s="2" t="s">
        <v>8</v>
      </c>
      <c r="C92" s="163">
        <f>'ESTABILIDAD PPTARIA'!C11</f>
        <v>0</v>
      </c>
      <c r="D92" s="2" t="s">
        <v>9</v>
      </c>
      <c r="E92" s="163">
        <f>'ESTABILIDAD PPTARIA'!E11</f>
        <v>0</v>
      </c>
    </row>
    <row r="93" spans="2:5" ht="15.75" thickBot="1" thickTop="1">
      <c r="B93" s="2" t="s">
        <v>10</v>
      </c>
      <c r="C93" s="163">
        <f>'ESTABILIDAD PPTARIA'!C12</f>
        <v>0</v>
      </c>
      <c r="D93" s="2" t="s">
        <v>11</v>
      </c>
      <c r="E93" s="163">
        <f>'ESTABILIDAD PPTARIA'!E12</f>
        <v>0</v>
      </c>
    </row>
    <row r="94" spans="2:5" ht="15.75" thickBot="1" thickTop="1">
      <c r="B94" s="72" t="s">
        <v>188</v>
      </c>
      <c r="C94" s="163">
        <f>'ESTABILIDAD PPTARIA'!C13</f>
        <v>0</v>
      </c>
      <c r="D94" s="2" t="s">
        <v>12</v>
      </c>
      <c r="E94" s="163">
        <f>'ESTABILIDAD PPTARIA'!E13</f>
        <v>0</v>
      </c>
    </row>
    <row r="95" spans="2:5" ht="15.75" thickBot="1" thickTop="1">
      <c r="B95" s="2" t="s">
        <v>13</v>
      </c>
      <c r="C95" s="163">
        <f>'ESTABILIDAD PPTARIA'!C14</f>
        <v>0</v>
      </c>
      <c r="D95" s="2" t="s">
        <v>14</v>
      </c>
      <c r="E95" s="163">
        <f>'ESTABILIDAD PPTARIA'!E14</f>
        <v>0</v>
      </c>
    </row>
    <row r="96" spans="2:5" ht="15.75" thickBot="1" thickTop="1">
      <c r="B96" s="2" t="s">
        <v>15</v>
      </c>
      <c r="C96" s="163">
        <f>'ESTABILIDAD PPTARIA'!C15</f>
        <v>0</v>
      </c>
      <c r="D96" s="2" t="s">
        <v>16</v>
      </c>
      <c r="E96" s="163">
        <f>'ESTABILIDAD PPTARIA'!E15</f>
        <v>0</v>
      </c>
    </row>
    <row r="97" spans="2:5" ht="15.75" thickBot="1" thickTop="1">
      <c r="B97" s="2" t="s">
        <v>17</v>
      </c>
      <c r="C97" s="163">
        <f>'ESTABILIDAD PPTARIA'!C16</f>
        <v>0</v>
      </c>
      <c r="D97" s="2" t="s">
        <v>18</v>
      </c>
      <c r="E97" s="163">
        <f>'ESTABILIDAD PPTARIA'!E16</f>
        <v>0</v>
      </c>
    </row>
    <row r="98" spans="2:5" ht="15.75" thickBot="1" thickTop="1">
      <c r="B98" s="2" t="s">
        <v>19</v>
      </c>
      <c r="C98" s="163">
        <f>'ESTABILIDAD PPTARIA'!C17</f>
        <v>0</v>
      </c>
      <c r="D98" s="2" t="s">
        <v>20</v>
      </c>
      <c r="E98" s="163">
        <f>'ESTABILIDAD PPTARIA'!E17</f>
        <v>0</v>
      </c>
    </row>
    <row r="99" spans="2:5" ht="15.75" thickBot="1" thickTop="1">
      <c r="B99" s="4" t="s">
        <v>21</v>
      </c>
      <c r="C99" s="5">
        <f>SUM(C90:C98)</f>
        <v>0</v>
      </c>
      <c r="D99" s="4" t="s">
        <v>22</v>
      </c>
      <c r="E99" s="5">
        <f>SUM(E90:E98)</f>
        <v>0</v>
      </c>
    </row>
    <row r="100" spans="2:5" ht="15.75" thickBot="1" thickTop="1">
      <c r="B100" s="6"/>
      <c r="C100" s="7"/>
      <c r="D100" s="8"/>
      <c r="E100" s="9"/>
    </row>
    <row r="101" spans="2:5" ht="15.75" thickBot="1" thickTop="1">
      <c r="B101" s="4" t="s">
        <v>23</v>
      </c>
      <c r="C101" s="10">
        <f>C90+C91+C92+C93+C94+C95+C96</f>
        <v>0</v>
      </c>
      <c r="D101" s="4" t="s">
        <v>24</v>
      </c>
      <c r="E101" s="10">
        <f>E90+E91+E92+E93+E94+E95+E96</f>
        <v>0</v>
      </c>
    </row>
    <row r="102" ht="15" thickTop="1"/>
    <row r="103" ht="15" thickBot="1"/>
    <row r="104" spans="2:3" ht="14.25">
      <c r="B104" s="13" t="s">
        <v>46</v>
      </c>
      <c r="C104" s="14"/>
    </row>
    <row r="105" spans="2:3" ht="14.25">
      <c r="B105" s="18" t="s">
        <v>47</v>
      </c>
      <c r="C105" s="19">
        <f>-E95</f>
        <v>0</v>
      </c>
    </row>
    <row r="106" spans="2:3" ht="14.25">
      <c r="B106" s="18" t="s">
        <v>176</v>
      </c>
      <c r="C106" s="19">
        <f>'ESTABILIDAD PPTARIA'!E75</f>
        <v>0</v>
      </c>
    </row>
    <row r="107" spans="2:3" ht="14.25">
      <c r="B107" s="18" t="s">
        <v>182</v>
      </c>
      <c r="C107" s="19">
        <f>'ESTABILIDAD PPTARIA'!E80</f>
        <v>0</v>
      </c>
    </row>
    <row r="108" spans="2:3" ht="14.25">
      <c r="B108" s="18" t="s">
        <v>183</v>
      </c>
      <c r="C108" s="19">
        <f>C25</f>
        <v>0</v>
      </c>
    </row>
    <row r="109" spans="2:3" ht="15" thickBot="1">
      <c r="B109" s="49" t="s">
        <v>184</v>
      </c>
      <c r="C109" s="131">
        <f>'ESTABILIDAD PPTARIA'!C213</f>
        <v>0</v>
      </c>
    </row>
    <row r="110" spans="2:3" ht="15.75" thickBot="1" thickTop="1">
      <c r="B110" s="50" t="s">
        <v>28</v>
      </c>
      <c r="C110" s="51">
        <f>SUM(C105:C109)</f>
        <v>0</v>
      </c>
    </row>
    <row r="111" spans="2:3" ht="14.25">
      <c r="B111" s="22" t="s">
        <v>177</v>
      </c>
      <c r="C111" s="12"/>
    </row>
    <row r="112" spans="2:3" ht="14.25">
      <c r="B112" s="22" t="s">
        <v>187</v>
      </c>
      <c r="C112" s="12"/>
    </row>
    <row r="113" ht="14.25">
      <c r="B113" s="22" t="s">
        <v>186</v>
      </c>
    </row>
    <row r="114" ht="14.25">
      <c r="B114" s="22" t="s">
        <v>185</v>
      </c>
    </row>
    <row r="115" ht="15" thickBot="1"/>
    <row r="116" spans="2:3" ht="15" thickBot="1">
      <c r="B116" s="52" t="s">
        <v>152</v>
      </c>
      <c r="C116" s="27" t="s">
        <v>38</v>
      </c>
    </row>
    <row r="117" spans="2:3" ht="29.25" thickBot="1">
      <c r="B117" s="28" t="s">
        <v>156</v>
      </c>
      <c r="C117" s="29">
        <f>C101</f>
        <v>0</v>
      </c>
    </row>
    <row r="118" spans="2:5" ht="15" thickBot="1">
      <c r="B118" s="34" t="s">
        <v>155</v>
      </c>
      <c r="C118" s="35">
        <f>C92-E118</f>
        <v>0</v>
      </c>
      <c r="D118" s="53" t="s">
        <v>39</v>
      </c>
      <c r="E118" s="53">
        <f>Hoja3!D249</f>
        <v>0</v>
      </c>
    </row>
    <row r="119" spans="2:5" ht="15" thickBot="1">
      <c r="B119" s="30" t="s">
        <v>153</v>
      </c>
      <c r="C119" s="29">
        <f>E93+E96-E119</f>
        <v>0</v>
      </c>
      <c r="D119" s="53" t="s">
        <v>48</v>
      </c>
      <c r="E119" s="53">
        <f>Hoja3!D250</f>
        <v>0</v>
      </c>
    </row>
    <row r="120" spans="2:5" ht="15" thickBot="1">
      <c r="B120" s="54" t="s">
        <v>49</v>
      </c>
      <c r="C120" s="55">
        <f>C110</f>
        <v>0</v>
      </c>
      <c r="D120" s="56"/>
      <c r="E120" s="57"/>
    </row>
    <row r="121" spans="2:3" ht="15" thickBot="1">
      <c r="B121" s="58" t="s">
        <v>154</v>
      </c>
      <c r="C121" s="59">
        <f>C117-C118-C119+C120</f>
        <v>0</v>
      </c>
    </row>
    <row r="130" ht="15" thickBot="1"/>
    <row r="131" spans="2:3" ht="29.25" thickBot="1">
      <c r="B131" s="60" t="s">
        <v>50</v>
      </c>
      <c r="C131" s="61">
        <v>0</v>
      </c>
    </row>
    <row r="133" ht="14.25">
      <c r="B133" s="62" t="s">
        <v>51</v>
      </c>
    </row>
    <row r="134" ht="15" thickBot="1"/>
    <row r="135" spans="2:4" ht="15.75" thickBot="1">
      <c r="B135" s="60" t="s">
        <v>157</v>
      </c>
      <c r="C135" s="63">
        <f>C121-C59</f>
        <v>0</v>
      </c>
      <c r="D135" s="64" t="str">
        <f>IF(C121&gt;C59,"SUPERA LIMITE GASTO COMPUTABLE"," CUMPLE REGLA DE GASTO")</f>
        <v> CUMPLE REGLA DE GASTO</v>
      </c>
    </row>
    <row r="136" spans="2:3" ht="29.25" thickBot="1">
      <c r="B136" s="60" t="s">
        <v>158</v>
      </c>
      <c r="C136" s="65">
        <f>IF(C131=0,0,C131-C121)</f>
        <v>0</v>
      </c>
    </row>
    <row r="137" spans="2:3" ht="15" thickBot="1">
      <c r="B137" s="66" t="s">
        <v>159</v>
      </c>
      <c r="C137" s="67">
        <f>IF(C136=0,0,(C121-C59)/C59)</f>
        <v>0</v>
      </c>
    </row>
    <row r="141" ht="15" thickBot="1"/>
    <row r="142" spans="2:3" ht="15" thickBot="1">
      <c r="B142" s="68" t="s">
        <v>52</v>
      </c>
      <c r="C142" s="69"/>
    </row>
  </sheetData>
  <sheetProtection/>
  <mergeCells count="12">
    <mergeCell ref="B86:E86"/>
    <mergeCell ref="B87:E87"/>
    <mergeCell ref="B88:B89"/>
    <mergeCell ref="C88:C89"/>
    <mergeCell ref="D88:D89"/>
    <mergeCell ref="E88:E89"/>
    <mergeCell ref="B2:D2"/>
    <mergeCell ref="B4:E4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51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3.421875" style="0" customWidth="1"/>
    <col min="2" max="2" width="50.8515625" style="70" customWidth="1"/>
    <col min="3" max="3" width="25.57421875" style="0" customWidth="1"/>
    <col min="4" max="4" width="32.00390625" style="0" customWidth="1"/>
    <col min="5" max="5" width="26.8515625" style="0" customWidth="1"/>
    <col min="6" max="6" width="26.28125" style="0" customWidth="1"/>
    <col min="7" max="7" width="16.140625" style="0" customWidth="1"/>
    <col min="8" max="8" width="13.140625" style="0" customWidth="1"/>
  </cols>
  <sheetData>
    <row r="1" spans="2:3" s="168" customFormat="1" ht="15.75">
      <c r="B1" s="167">
        <f>Hoja3!B2</f>
        <v>0</v>
      </c>
      <c r="C1" s="167">
        <f>Hoja3!C2</f>
        <v>0</v>
      </c>
    </row>
    <row r="2" ht="15.75" thickBot="1"/>
    <row r="3" spans="2:6" ht="16.5" thickBot="1">
      <c r="B3" s="194" t="s">
        <v>143</v>
      </c>
      <c r="C3" s="194"/>
      <c r="D3" s="194"/>
      <c r="E3" s="194"/>
      <c r="F3" s="71"/>
    </row>
    <row r="4" ht="15.75" thickBot="1"/>
    <row r="5" spans="2:5" ht="15.75" thickTop="1">
      <c r="B5" s="190">
        <f>Hoja3!A8</f>
        <v>0</v>
      </c>
      <c r="C5" s="190"/>
      <c r="D5" s="190"/>
      <c r="E5" s="190"/>
    </row>
    <row r="6" spans="2:5" ht="15.75" thickBot="1">
      <c r="B6" s="191"/>
      <c r="C6" s="191"/>
      <c r="D6" s="191"/>
      <c r="E6" s="191"/>
    </row>
    <row r="7" spans="2:5" ht="16.5" thickBot="1" thickTop="1">
      <c r="B7" s="195" t="s">
        <v>0</v>
      </c>
      <c r="C7" s="193" t="s">
        <v>45</v>
      </c>
      <c r="D7" s="192" t="s">
        <v>2</v>
      </c>
      <c r="E7" s="193" t="s">
        <v>45</v>
      </c>
    </row>
    <row r="8" spans="2:5" ht="16.5" thickBot="1" thickTop="1">
      <c r="B8" s="195"/>
      <c r="C8" s="193"/>
      <c r="D8" s="192"/>
      <c r="E8" s="193"/>
    </row>
    <row r="9" spans="2:5" ht="16.5" thickBot="1" thickTop="1">
      <c r="B9" s="72" t="s">
        <v>4</v>
      </c>
      <c r="C9" s="3">
        <f>Hoja3!B12</f>
        <v>0</v>
      </c>
      <c r="D9" s="2" t="s">
        <v>5</v>
      </c>
      <c r="E9" s="3">
        <f>Hoja3!D12</f>
        <v>0</v>
      </c>
    </row>
    <row r="10" spans="2:5" ht="16.5" thickBot="1" thickTop="1">
      <c r="B10" s="72" t="s">
        <v>6</v>
      </c>
      <c r="C10" s="3">
        <f>Hoja3!B13</f>
        <v>0</v>
      </c>
      <c r="D10" s="2" t="s">
        <v>7</v>
      </c>
      <c r="E10" s="3">
        <f>Hoja3!D13</f>
        <v>0</v>
      </c>
    </row>
    <row r="11" spans="2:5" ht="16.5" thickBot="1" thickTop="1">
      <c r="B11" s="72" t="s">
        <v>8</v>
      </c>
      <c r="C11" s="3">
        <f>Hoja3!B14</f>
        <v>0</v>
      </c>
      <c r="D11" s="2" t="s">
        <v>9</v>
      </c>
      <c r="E11" s="3">
        <f>Hoja3!D14</f>
        <v>0</v>
      </c>
    </row>
    <row r="12" spans="2:5" ht="16.5" thickBot="1" thickTop="1">
      <c r="B12" s="72" t="s">
        <v>10</v>
      </c>
      <c r="C12" s="3">
        <f>Hoja3!B15</f>
        <v>0</v>
      </c>
      <c r="D12" s="2" t="s">
        <v>11</v>
      </c>
      <c r="E12" s="3">
        <f>Hoja3!D15</f>
        <v>0</v>
      </c>
    </row>
    <row r="13" spans="2:5" ht="16.5" thickBot="1" thickTop="1">
      <c r="B13" s="72" t="s">
        <v>188</v>
      </c>
      <c r="C13" s="3">
        <f>Hoja3!B16</f>
        <v>0</v>
      </c>
      <c r="D13" s="2" t="s">
        <v>12</v>
      </c>
      <c r="E13" s="3">
        <f>Hoja3!D16</f>
        <v>0</v>
      </c>
    </row>
    <row r="14" spans="2:5" ht="16.5" thickBot="1" thickTop="1">
      <c r="B14" s="72" t="s">
        <v>13</v>
      </c>
      <c r="C14" s="3">
        <f>Hoja3!B17</f>
        <v>0</v>
      </c>
      <c r="D14" s="2" t="s">
        <v>14</v>
      </c>
      <c r="E14" s="3">
        <f>Hoja3!D17</f>
        <v>0</v>
      </c>
    </row>
    <row r="15" spans="2:5" ht="16.5" thickBot="1" thickTop="1">
      <c r="B15" s="72" t="s">
        <v>15</v>
      </c>
      <c r="C15" s="3">
        <f>Hoja3!B18</f>
        <v>0</v>
      </c>
      <c r="D15" s="2" t="s">
        <v>16</v>
      </c>
      <c r="E15" s="3">
        <f>Hoja3!D18</f>
        <v>0</v>
      </c>
    </row>
    <row r="16" spans="2:5" ht="16.5" thickBot="1" thickTop="1">
      <c r="B16" s="72" t="s">
        <v>17</v>
      </c>
      <c r="C16" s="3">
        <f>Hoja3!B19</f>
        <v>0</v>
      </c>
      <c r="D16" s="2" t="s">
        <v>18</v>
      </c>
      <c r="E16" s="3">
        <f>Hoja3!D19</f>
        <v>0</v>
      </c>
    </row>
    <row r="17" spans="2:5" ht="16.5" thickBot="1" thickTop="1">
      <c r="B17" s="72" t="s">
        <v>19</v>
      </c>
      <c r="C17" s="3">
        <f>Hoja3!B20</f>
        <v>0</v>
      </c>
      <c r="D17" s="2" t="s">
        <v>20</v>
      </c>
      <c r="E17" s="3">
        <f>Hoja3!D20</f>
        <v>0</v>
      </c>
    </row>
    <row r="18" spans="2:5" ht="16.5" thickBot="1" thickTop="1">
      <c r="B18" s="73" t="s">
        <v>21</v>
      </c>
      <c r="C18" s="5">
        <f>SUM(C9:C17)</f>
        <v>0</v>
      </c>
      <c r="D18" s="4" t="s">
        <v>22</v>
      </c>
      <c r="E18" s="5">
        <f>SUM(E9:E17)</f>
        <v>0</v>
      </c>
    </row>
    <row r="19" spans="2:5" ht="16.5" thickBot="1" thickTop="1">
      <c r="B19" s="74"/>
      <c r="C19" s="7"/>
      <c r="D19" s="8"/>
      <c r="E19" s="9"/>
    </row>
    <row r="20" spans="2:5" ht="21" customHeight="1" thickBot="1" thickTop="1">
      <c r="B20" s="73" t="s">
        <v>23</v>
      </c>
      <c r="C20" s="10">
        <f>SUM(C9:C15)</f>
        <v>0</v>
      </c>
      <c r="D20" s="4" t="s">
        <v>24</v>
      </c>
      <c r="E20" s="10">
        <f>E9+E10+E11+E12+E13+E14+E15</f>
        <v>0</v>
      </c>
    </row>
    <row r="21" spans="2:5" ht="34.5" customHeight="1" thickBot="1" thickTop="1">
      <c r="B21" s="73" t="s">
        <v>54</v>
      </c>
      <c r="C21" s="75">
        <f>E20-C20</f>
        <v>0</v>
      </c>
      <c r="D21" s="2"/>
      <c r="E21" s="2"/>
    </row>
    <row r="22" ht="15.75" thickTop="1"/>
    <row r="23" ht="15.75" thickBot="1"/>
    <row r="24" spans="2:11" ht="16.5" customHeight="1" thickBot="1">
      <c r="B24" s="197" t="s">
        <v>55</v>
      </c>
      <c r="C24" s="197"/>
      <c r="D24" s="197"/>
      <c r="E24" s="76"/>
      <c r="F24" s="76"/>
      <c r="G24" s="76"/>
      <c r="H24" s="76"/>
      <c r="I24" s="76"/>
      <c r="J24" s="76"/>
      <c r="K24" s="76"/>
    </row>
    <row r="25" spans="2:11" s="78" customFormat="1" ht="26.25" customHeight="1">
      <c r="B25" s="198" t="s">
        <v>56</v>
      </c>
      <c r="C25" s="198"/>
      <c r="D25" s="198"/>
      <c r="E25" s="77"/>
      <c r="F25" s="77"/>
      <c r="G25" s="77"/>
      <c r="H25" s="77"/>
      <c r="I25" s="77"/>
      <c r="J25" s="77"/>
      <c r="K25" s="77"/>
    </row>
    <row r="26" spans="2:11" ht="21" customHeight="1" thickBot="1">
      <c r="B26" s="79" t="s">
        <v>57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2:11" ht="25.5" customHeight="1" thickBot="1">
      <c r="B27" s="196" t="s">
        <v>58</v>
      </c>
      <c r="C27" s="196" t="s">
        <v>59</v>
      </c>
      <c r="D27" s="200" t="s">
        <v>60</v>
      </c>
      <c r="E27" s="200"/>
      <c r="F27" s="196" t="s">
        <v>61</v>
      </c>
      <c r="G27" s="196" t="s">
        <v>62</v>
      </c>
      <c r="H27" s="199"/>
      <c r="I27" s="76"/>
      <c r="J27" s="76"/>
      <c r="K27" s="76"/>
    </row>
    <row r="28" spans="2:11" ht="29.25" customHeight="1" thickBot="1">
      <c r="B28" s="196"/>
      <c r="C28" s="196"/>
      <c r="D28" s="80" t="s">
        <v>63</v>
      </c>
      <c r="E28" s="80" t="s">
        <v>64</v>
      </c>
      <c r="F28" s="196"/>
      <c r="G28" s="196"/>
      <c r="H28" s="199"/>
      <c r="I28" s="76"/>
      <c r="J28" s="76"/>
      <c r="K28" s="76"/>
    </row>
    <row r="29" spans="2:11" ht="16.5" thickBot="1" thickTop="1">
      <c r="B29" s="81">
        <v>1</v>
      </c>
      <c r="C29" s="3">
        <f>Hoja3!B34</f>
        <v>0</v>
      </c>
      <c r="D29" s="3">
        <f>Hoja3!C34</f>
        <v>0</v>
      </c>
      <c r="E29" s="3">
        <f>Hoja3!D34</f>
        <v>0</v>
      </c>
      <c r="F29" s="82">
        <f>D29+E29</f>
        <v>0</v>
      </c>
      <c r="G29" s="83">
        <f>IF(C29=0,0,F29/C29)</f>
        <v>0</v>
      </c>
      <c r="H29" s="76"/>
      <c r="I29" s="76"/>
      <c r="J29" s="76"/>
      <c r="K29" s="76"/>
    </row>
    <row r="30" spans="2:11" ht="16.5" thickBot="1" thickTop="1">
      <c r="B30" s="81">
        <v>2</v>
      </c>
      <c r="C30" s="3">
        <f>Hoja3!B35</f>
        <v>0</v>
      </c>
      <c r="D30" s="3">
        <f>Hoja3!C35</f>
        <v>0</v>
      </c>
      <c r="E30" s="3">
        <f>Hoja3!D35</f>
        <v>0</v>
      </c>
      <c r="F30" s="82">
        <f>D30+E30</f>
        <v>0</v>
      </c>
      <c r="G30" s="83">
        <f>IF(C30=0,0,F30/C30)</f>
        <v>0</v>
      </c>
      <c r="H30" s="76"/>
      <c r="I30" s="76"/>
      <c r="J30" s="76"/>
      <c r="K30" s="76"/>
    </row>
    <row r="31" spans="2:11" ht="16.5" thickBot="1" thickTop="1">
      <c r="B31" s="81">
        <v>3</v>
      </c>
      <c r="C31" s="3">
        <f>Hoja3!B36</f>
        <v>0</v>
      </c>
      <c r="D31" s="3">
        <f>Hoja3!C36</f>
        <v>0</v>
      </c>
      <c r="E31" s="3">
        <f>Hoja3!D36</f>
        <v>0</v>
      </c>
      <c r="F31" s="82">
        <f>D31+E31</f>
        <v>0</v>
      </c>
      <c r="G31" s="83">
        <f>IF(C31=0,0,F31/C31)</f>
        <v>0</v>
      </c>
      <c r="H31" s="76"/>
      <c r="I31" s="76"/>
      <c r="J31" s="76"/>
      <c r="K31" s="76"/>
    </row>
    <row r="32" spans="2:11" ht="15">
      <c r="B32" s="79"/>
      <c r="C32" s="7"/>
      <c r="D32" s="76"/>
      <c r="E32" s="76"/>
      <c r="F32" s="7"/>
      <c r="G32" s="76"/>
      <c r="H32" s="76"/>
      <c r="I32" s="76"/>
      <c r="J32" s="76"/>
      <c r="K32" s="76"/>
    </row>
    <row r="33" spans="2:11" ht="15">
      <c r="B33" s="79" t="s">
        <v>65</v>
      </c>
      <c r="C33" s="76"/>
      <c r="D33" s="76"/>
      <c r="E33" s="76"/>
      <c r="F33" s="76"/>
      <c r="G33" s="76"/>
      <c r="H33" s="76"/>
      <c r="I33" s="76"/>
      <c r="J33" s="76"/>
      <c r="K33" s="76"/>
    </row>
    <row r="34" spans="2:11" ht="15.75" thickBot="1">
      <c r="B34" s="79"/>
      <c r="C34" s="76"/>
      <c r="D34" s="76"/>
      <c r="E34" s="76"/>
      <c r="F34" s="76"/>
      <c r="G34" s="76"/>
      <c r="H34" s="76"/>
      <c r="I34" s="76"/>
      <c r="J34" s="76"/>
      <c r="K34" s="76"/>
    </row>
    <row r="35" spans="2:11" ht="12.75" customHeight="1" thickBot="1">
      <c r="B35" s="196" t="s">
        <v>58</v>
      </c>
      <c r="C35" s="196" t="s">
        <v>116</v>
      </c>
      <c r="D35" s="200" t="s">
        <v>66</v>
      </c>
      <c r="E35" s="200" t="s">
        <v>67</v>
      </c>
      <c r="F35" s="199"/>
      <c r="G35" s="199"/>
      <c r="H35" s="76"/>
      <c r="I35" s="76"/>
      <c r="J35" s="76"/>
      <c r="K35" s="76"/>
    </row>
    <row r="36" spans="2:11" ht="15.75" thickBot="1">
      <c r="B36" s="196"/>
      <c r="C36" s="196"/>
      <c r="D36" s="200"/>
      <c r="E36" s="200"/>
      <c r="F36" s="199"/>
      <c r="G36" s="199"/>
      <c r="H36" s="76"/>
      <c r="I36" s="76"/>
      <c r="J36" s="76"/>
      <c r="K36" s="76"/>
    </row>
    <row r="37" spans="2:11" ht="16.5" thickBot="1" thickTop="1">
      <c r="B37" s="81">
        <v>1</v>
      </c>
      <c r="C37" s="3">
        <f>Hoja3!B41</f>
        <v>0</v>
      </c>
      <c r="D37" s="84">
        <f>G29-1</f>
        <v>-1</v>
      </c>
      <c r="E37" s="82">
        <f>C37*D37</f>
        <v>0</v>
      </c>
      <c r="F37" s="85"/>
      <c r="G37" s="85"/>
      <c r="H37" s="76"/>
      <c r="I37" s="76"/>
      <c r="J37" s="76"/>
      <c r="K37" s="76"/>
    </row>
    <row r="38" spans="2:11" s="86" customFormat="1" ht="15.75" thickBot="1" thickTop="1">
      <c r="B38" s="81">
        <v>2</v>
      </c>
      <c r="C38" s="3">
        <f>Hoja3!B42</f>
        <v>0</v>
      </c>
      <c r="D38" s="84">
        <f>G30-1</f>
        <v>-1</v>
      </c>
      <c r="E38" s="82">
        <f>C38*D38</f>
        <v>0</v>
      </c>
      <c r="F38" s="85"/>
      <c r="G38" s="85"/>
      <c r="H38" s="76"/>
      <c r="I38" s="76"/>
      <c r="J38" s="76"/>
      <c r="K38" s="76"/>
    </row>
    <row r="39" spans="2:11" ht="16.5" thickBot="1" thickTop="1">
      <c r="B39" s="81">
        <v>3</v>
      </c>
      <c r="C39" s="3">
        <f>Hoja3!B43</f>
        <v>0</v>
      </c>
      <c r="D39" s="84">
        <f>G31-1</f>
        <v>-1</v>
      </c>
      <c r="E39" s="82">
        <f>C39*D39</f>
        <v>0</v>
      </c>
      <c r="F39" s="85"/>
      <c r="G39" s="85"/>
      <c r="H39" s="76"/>
      <c r="I39" s="76"/>
      <c r="J39" s="76"/>
      <c r="K39" s="76"/>
    </row>
    <row r="40" spans="2:11" ht="15">
      <c r="B40" s="85"/>
      <c r="C40" s="85"/>
      <c r="D40" s="85"/>
      <c r="E40" s="85"/>
      <c r="F40" s="85"/>
      <c r="G40" s="85"/>
      <c r="H40" s="76"/>
      <c r="I40" s="76"/>
      <c r="J40" s="76"/>
      <c r="K40" s="76"/>
    </row>
    <row r="41" spans="2:11" ht="15">
      <c r="B41" s="85"/>
      <c r="C41" s="85"/>
      <c r="D41" s="85"/>
      <c r="E41" s="85"/>
      <c r="F41" s="85"/>
      <c r="G41" s="85"/>
      <c r="H41" s="76"/>
      <c r="I41" s="76"/>
      <c r="J41" s="76"/>
      <c r="K41" s="76"/>
    </row>
    <row r="42" spans="2:11" ht="25.5" customHeight="1">
      <c r="B42" s="201" t="s">
        <v>163</v>
      </c>
      <c r="C42" s="201"/>
      <c r="D42" s="201"/>
      <c r="E42" s="85"/>
      <c r="F42" s="85"/>
      <c r="G42" s="85"/>
      <c r="H42" s="76"/>
      <c r="I42" s="76"/>
      <c r="J42" s="76"/>
      <c r="K42" s="76"/>
    </row>
    <row r="43" spans="2:11" ht="15.75" thickBot="1">
      <c r="B43" s="79"/>
      <c r="C43" s="76"/>
      <c r="D43" s="76"/>
      <c r="E43" s="76"/>
      <c r="F43" s="76"/>
      <c r="G43" s="76"/>
      <c r="H43" s="76"/>
      <c r="I43" s="76"/>
      <c r="J43" s="76"/>
      <c r="K43" s="76"/>
    </row>
    <row r="44" spans="2:11" ht="18.75" customHeight="1" thickBot="1">
      <c r="B44" s="202" t="s">
        <v>164</v>
      </c>
      <c r="C44" s="202"/>
      <c r="D44" s="87">
        <f>Hoja3!C50</f>
        <v>0</v>
      </c>
      <c r="E44" s="76"/>
      <c r="F44" s="76"/>
      <c r="G44" s="76"/>
      <c r="H44" s="76"/>
      <c r="I44" s="76"/>
      <c r="J44" s="76"/>
      <c r="K44" s="76"/>
    </row>
    <row r="45" spans="2:11" ht="17.25" customHeight="1">
      <c r="B45" s="203"/>
      <c r="C45" s="203"/>
      <c r="D45" s="76"/>
      <c r="E45" s="76"/>
      <c r="F45" s="76"/>
      <c r="G45" s="76"/>
      <c r="H45" s="76"/>
      <c r="I45" s="76"/>
      <c r="J45" s="76"/>
      <c r="K45" s="76"/>
    </row>
    <row r="46" spans="2:11" ht="17.25" customHeight="1">
      <c r="B46" s="88"/>
      <c r="C46" s="88"/>
      <c r="D46" s="89"/>
      <c r="E46" s="76"/>
      <c r="F46" s="76"/>
      <c r="G46" s="76"/>
      <c r="H46" s="76"/>
      <c r="I46" s="76"/>
      <c r="J46" s="76"/>
      <c r="K46" s="76"/>
    </row>
    <row r="47" spans="2:11" ht="17.25" customHeight="1">
      <c r="B47" s="90"/>
      <c r="C47" s="88"/>
      <c r="D47" s="89"/>
      <c r="E47" s="76"/>
      <c r="F47" s="76"/>
      <c r="G47" s="76"/>
      <c r="H47" s="76"/>
      <c r="I47" s="76"/>
      <c r="J47" s="76"/>
      <c r="K47" s="76"/>
    </row>
    <row r="48" spans="2:11" ht="15">
      <c r="B48" s="91" t="s">
        <v>68</v>
      </c>
      <c r="C48" s="76"/>
      <c r="D48" s="76"/>
      <c r="E48" s="76"/>
      <c r="F48" s="76"/>
      <c r="G48" s="76"/>
      <c r="H48" s="76"/>
      <c r="I48" s="76"/>
      <c r="J48" s="76"/>
      <c r="K48" s="76"/>
    </row>
    <row r="49" spans="2:11" ht="15.75" thickBot="1">
      <c r="B49" s="79"/>
      <c r="C49" s="76"/>
      <c r="D49" s="76"/>
      <c r="E49" s="76"/>
      <c r="F49" s="76"/>
      <c r="G49" s="76"/>
      <c r="H49" s="76"/>
      <c r="I49" s="76"/>
      <c r="J49" s="76"/>
      <c r="K49" s="76"/>
    </row>
    <row r="50" spans="2:11" ht="30" customHeight="1" thickBot="1">
      <c r="B50" s="196"/>
      <c r="C50" s="196" t="s">
        <v>69</v>
      </c>
      <c r="D50" s="196" t="s">
        <v>70</v>
      </c>
      <c r="E50" s="196" t="s">
        <v>71</v>
      </c>
      <c r="F50" s="196" t="s">
        <v>72</v>
      </c>
      <c r="G50" s="76"/>
      <c r="H50" s="76"/>
      <c r="I50" s="76"/>
      <c r="J50" s="76"/>
      <c r="K50" s="76"/>
    </row>
    <row r="51" spans="2:11" ht="15.75" thickBot="1">
      <c r="B51" s="196"/>
      <c r="C51" s="196"/>
      <c r="D51" s="196"/>
      <c r="E51" s="196"/>
      <c r="F51" s="196"/>
      <c r="G51" s="76"/>
      <c r="H51" s="76"/>
      <c r="I51" s="76"/>
      <c r="J51" s="76"/>
      <c r="K51" s="76"/>
    </row>
    <row r="52" spans="2:11" ht="24.75" customHeight="1" thickBot="1">
      <c r="B52" s="196"/>
      <c r="C52" s="196"/>
      <c r="D52" s="196"/>
      <c r="E52" s="196"/>
      <c r="F52" s="196"/>
      <c r="G52" s="76"/>
      <c r="H52" s="76"/>
      <c r="I52" s="76"/>
      <c r="J52" s="76"/>
      <c r="K52" s="76"/>
    </row>
    <row r="53" spans="2:11" ht="17.25" customHeight="1" thickBot="1">
      <c r="B53" s="196"/>
      <c r="C53" s="196"/>
      <c r="D53" s="196"/>
      <c r="E53" s="196"/>
      <c r="F53" s="196"/>
      <c r="G53" s="76"/>
      <c r="H53" s="76"/>
      <c r="I53" s="76"/>
      <c r="J53" s="76"/>
      <c r="K53" s="76"/>
    </row>
    <row r="54" spans="2:11" ht="18.75" customHeight="1" thickBot="1">
      <c r="B54" s="92" t="s">
        <v>73</v>
      </c>
      <c r="C54" s="93"/>
      <c r="D54" s="94">
        <v>0</v>
      </c>
      <c r="E54" s="94">
        <v>0</v>
      </c>
      <c r="F54" s="95">
        <f>-D54+E54</f>
        <v>0</v>
      </c>
      <c r="G54" s="76"/>
      <c r="H54" s="76"/>
      <c r="I54" s="76"/>
      <c r="J54" s="76"/>
      <c r="K54" s="76"/>
    </row>
    <row r="55" spans="2:11" ht="15">
      <c r="B55" s="79"/>
      <c r="C55" s="76"/>
      <c r="D55" s="76"/>
      <c r="E55" s="76"/>
      <c r="F55" s="76"/>
      <c r="G55" s="76"/>
      <c r="H55" s="76"/>
      <c r="I55" s="76"/>
      <c r="J55" s="76"/>
      <c r="K55" s="76"/>
    </row>
    <row r="56" spans="2:11" ht="15">
      <c r="B56" s="79"/>
      <c r="C56" s="76"/>
      <c r="D56" s="76"/>
      <c r="E56" s="76"/>
      <c r="F56" s="76"/>
      <c r="G56" s="76"/>
      <c r="H56" s="76"/>
      <c r="I56" s="76"/>
      <c r="J56" s="76"/>
      <c r="K56" s="76"/>
    </row>
    <row r="57" spans="2:11" ht="15">
      <c r="B57" s="79"/>
      <c r="C57" s="76"/>
      <c r="D57" s="76"/>
      <c r="E57" s="76"/>
      <c r="F57" s="76"/>
      <c r="G57" s="76"/>
      <c r="H57" s="76"/>
      <c r="I57" s="76"/>
      <c r="J57" s="76"/>
      <c r="K57" s="76"/>
    </row>
    <row r="58" spans="2:11" ht="15">
      <c r="B58" s="91" t="s">
        <v>74</v>
      </c>
      <c r="C58" s="76"/>
      <c r="D58" s="76"/>
      <c r="E58" s="76"/>
      <c r="F58" s="76"/>
      <c r="G58" s="76"/>
      <c r="H58" s="76"/>
      <c r="I58" s="76"/>
      <c r="J58" s="76"/>
      <c r="K58" s="76"/>
    </row>
    <row r="59" spans="2:11" ht="15.75" thickBot="1">
      <c r="B59" s="79"/>
      <c r="C59" s="76"/>
      <c r="D59" s="76"/>
      <c r="E59" s="76"/>
      <c r="F59" s="76"/>
      <c r="G59" s="76"/>
      <c r="H59" s="76"/>
      <c r="I59" s="76"/>
      <c r="J59" s="76"/>
      <c r="K59" s="76"/>
    </row>
    <row r="60" spans="2:11" ht="30.75" customHeight="1" thickBot="1">
      <c r="B60" s="96" t="s">
        <v>75</v>
      </c>
      <c r="C60" s="96" t="s">
        <v>76</v>
      </c>
      <c r="D60" s="97" t="s">
        <v>77</v>
      </c>
      <c r="E60" s="96" t="s">
        <v>78</v>
      </c>
      <c r="F60" s="96" t="s">
        <v>79</v>
      </c>
      <c r="G60" s="76"/>
      <c r="H60" s="76"/>
      <c r="I60" s="76"/>
      <c r="J60" s="76"/>
      <c r="K60" s="76"/>
    </row>
    <row r="61" spans="2:11" ht="24" customHeight="1" thickBot="1">
      <c r="B61" s="98"/>
      <c r="C61" s="99"/>
      <c r="D61" s="100"/>
      <c r="E61" s="101"/>
      <c r="F61" s="102">
        <f>C61-D61-E61</f>
        <v>0</v>
      </c>
      <c r="G61" s="76"/>
      <c r="H61" s="76"/>
      <c r="I61" s="76"/>
      <c r="J61" s="76"/>
      <c r="K61" s="76"/>
    </row>
    <row r="62" spans="2:11" ht="15">
      <c r="B62" s="79"/>
      <c r="C62" s="76"/>
      <c r="D62" s="76"/>
      <c r="E62" s="76"/>
      <c r="F62" s="76"/>
      <c r="G62" s="76"/>
      <c r="H62" s="76"/>
      <c r="I62" s="76"/>
      <c r="J62" s="76"/>
      <c r="K62" s="76"/>
    </row>
    <row r="63" spans="2:11" ht="14.25" customHeight="1">
      <c r="B63" s="215" t="s">
        <v>80</v>
      </c>
      <c r="C63" s="215"/>
      <c r="D63" s="215"/>
      <c r="E63" s="215"/>
      <c r="F63" s="76"/>
      <c r="G63" s="76"/>
      <c r="H63" s="76"/>
      <c r="I63" s="76"/>
      <c r="J63" s="76"/>
      <c r="K63" s="76"/>
    </row>
    <row r="64" spans="2:11" ht="14.25" customHeight="1">
      <c r="B64" s="215" t="s">
        <v>81</v>
      </c>
      <c r="C64" s="215"/>
      <c r="D64" s="215"/>
      <c r="E64" s="215"/>
      <c r="F64" s="76"/>
      <c r="G64" s="76"/>
      <c r="H64" s="76"/>
      <c r="I64" s="76"/>
      <c r="J64" s="76"/>
      <c r="K64" s="76"/>
    </row>
    <row r="65" spans="2:11" ht="14.25" customHeight="1">
      <c r="B65" s="215" t="s">
        <v>82</v>
      </c>
      <c r="C65" s="215"/>
      <c r="D65" s="215"/>
      <c r="E65" s="215"/>
      <c r="F65" s="76"/>
      <c r="G65" s="76"/>
      <c r="H65" s="76"/>
      <c r="I65" s="76"/>
      <c r="J65" s="76"/>
      <c r="K65" s="76"/>
    </row>
    <row r="66" spans="2:11" ht="15">
      <c r="B66" s="79"/>
      <c r="C66" s="76"/>
      <c r="D66" s="76"/>
      <c r="E66" s="76"/>
      <c r="F66" s="76"/>
      <c r="G66" s="76"/>
      <c r="H66" s="76"/>
      <c r="I66" s="76"/>
      <c r="J66" s="76"/>
      <c r="K66" s="76"/>
    </row>
    <row r="67" spans="2:11" ht="15">
      <c r="B67" s="79"/>
      <c r="C67" s="76"/>
      <c r="D67" s="76"/>
      <c r="E67" s="76"/>
      <c r="F67" s="76"/>
      <c r="G67" s="76"/>
      <c r="H67" s="76"/>
      <c r="I67" s="76"/>
      <c r="J67" s="76"/>
      <c r="K67" s="76"/>
    </row>
    <row r="68" spans="2:11" ht="15">
      <c r="B68" s="79"/>
      <c r="C68" s="76"/>
      <c r="D68" s="76"/>
      <c r="E68" s="76"/>
      <c r="F68" s="76"/>
      <c r="G68" s="76"/>
      <c r="H68" s="76"/>
      <c r="I68" s="76"/>
      <c r="J68" s="76"/>
      <c r="K68" s="76"/>
    </row>
    <row r="69" spans="2:11" ht="14.25" customHeight="1">
      <c r="B69" s="201" t="s">
        <v>83</v>
      </c>
      <c r="C69" s="201"/>
      <c r="D69" s="201"/>
      <c r="E69" s="76"/>
      <c r="F69" s="76"/>
      <c r="G69" s="76"/>
      <c r="H69" s="76"/>
      <c r="I69" s="76"/>
      <c r="J69" s="76"/>
      <c r="K69" s="76"/>
    </row>
    <row r="70" spans="2:11" ht="15.75" thickBot="1">
      <c r="B70" s="79"/>
      <c r="C70" s="76"/>
      <c r="D70" s="76"/>
      <c r="E70" s="76"/>
      <c r="F70" s="76"/>
      <c r="G70" s="76"/>
      <c r="H70" s="76"/>
      <c r="I70" s="76"/>
      <c r="J70" s="76"/>
      <c r="K70" s="76"/>
    </row>
    <row r="71" spans="2:11" ht="22.5" customHeight="1" thickBot="1">
      <c r="B71" s="196" t="s">
        <v>84</v>
      </c>
      <c r="C71" s="196" t="s">
        <v>165</v>
      </c>
      <c r="D71" s="196" t="s">
        <v>166</v>
      </c>
      <c r="E71" s="196" t="s">
        <v>85</v>
      </c>
      <c r="F71" s="79"/>
      <c r="G71" s="76"/>
      <c r="H71" s="76"/>
      <c r="I71" s="76"/>
      <c r="J71" s="76"/>
      <c r="K71" s="76"/>
    </row>
    <row r="72" spans="2:11" ht="15.75" thickBot="1">
      <c r="B72" s="196"/>
      <c r="C72" s="196"/>
      <c r="D72" s="196"/>
      <c r="E72" s="196"/>
      <c r="F72" s="79"/>
      <c r="G72" s="76"/>
      <c r="H72" s="76"/>
      <c r="I72" s="76"/>
      <c r="J72" s="76"/>
      <c r="K72" s="76"/>
    </row>
    <row r="73" spans="2:11" ht="12" customHeight="1" thickBot="1">
      <c r="B73" s="196"/>
      <c r="C73" s="196"/>
      <c r="D73" s="196"/>
      <c r="E73" s="196"/>
      <c r="F73" s="79"/>
      <c r="G73" s="76"/>
      <c r="H73" s="76"/>
      <c r="I73" s="76"/>
      <c r="J73" s="76"/>
      <c r="K73" s="76"/>
    </row>
    <row r="74" spans="2:11" ht="15.75" customHeight="1" hidden="1" thickBot="1">
      <c r="B74" s="196"/>
      <c r="C74" s="196"/>
      <c r="D74" s="196"/>
      <c r="E74" s="196"/>
      <c r="F74" s="79"/>
      <c r="G74" s="76"/>
      <c r="H74" s="76"/>
      <c r="I74" s="76"/>
      <c r="J74" s="76"/>
      <c r="K74" s="76"/>
    </row>
    <row r="75" spans="2:11" ht="49.5" customHeight="1" thickBot="1">
      <c r="B75" s="172" t="s">
        <v>167</v>
      </c>
      <c r="C75" s="183">
        <f>Hoja3!B68</f>
        <v>0</v>
      </c>
      <c r="D75" s="183">
        <f>Hoja3!C68</f>
        <v>0</v>
      </c>
      <c r="E75" s="184">
        <f>D75-C75</f>
        <v>0</v>
      </c>
      <c r="F75" s="79"/>
      <c r="G75" s="76"/>
      <c r="H75" s="76"/>
      <c r="I75" s="76"/>
      <c r="J75" s="76"/>
      <c r="K75" s="76"/>
    </row>
    <row r="76" spans="2:11" ht="15.75" thickBot="1">
      <c r="B76" s="174"/>
      <c r="C76" s="175"/>
      <c r="D76" s="175"/>
      <c r="E76" s="176"/>
      <c r="F76" s="79"/>
      <c r="G76" s="76"/>
      <c r="H76" s="76"/>
      <c r="I76" s="76"/>
      <c r="J76" s="76"/>
      <c r="K76" s="76"/>
    </row>
    <row r="77" spans="2:11" ht="44.25" thickBot="1">
      <c r="B77" s="172" t="s">
        <v>168</v>
      </c>
      <c r="C77" s="183">
        <f>Hoja3!B69</f>
        <v>0</v>
      </c>
      <c r="D77" s="183">
        <f>Hoja3!C69</f>
        <v>0</v>
      </c>
      <c r="E77" s="184">
        <f>D77-C77</f>
        <v>0</v>
      </c>
      <c r="F77" s="79"/>
      <c r="G77" s="76"/>
      <c r="H77" s="76"/>
      <c r="I77" s="76"/>
      <c r="J77" s="76"/>
      <c r="K77" s="76"/>
    </row>
    <row r="78" spans="2:11" ht="30" thickBot="1">
      <c r="B78" s="177" t="s">
        <v>169</v>
      </c>
      <c r="C78" s="178"/>
      <c r="D78" s="178"/>
      <c r="E78" s="179">
        <f>D78-C78</f>
        <v>0</v>
      </c>
      <c r="F78" s="79"/>
      <c r="G78" s="76"/>
      <c r="H78" s="76"/>
      <c r="I78" s="76"/>
      <c r="J78" s="76"/>
      <c r="K78" s="76"/>
    </row>
    <row r="79" spans="2:11" ht="30" thickBot="1">
      <c r="B79" s="177" t="s">
        <v>170</v>
      </c>
      <c r="C79" s="182"/>
      <c r="D79" s="173"/>
      <c r="E79" s="179">
        <f>D79-C79</f>
        <v>0</v>
      </c>
      <c r="F79" s="79"/>
      <c r="G79" s="76"/>
      <c r="H79" s="76"/>
      <c r="I79" s="76"/>
      <c r="J79" s="76"/>
      <c r="K79" s="76"/>
    </row>
    <row r="80" spans="2:11" ht="58.5" thickBot="1">
      <c r="B80" s="180" t="s">
        <v>171</v>
      </c>
      <c r="C80" s="181"/>
      <c r="D80" s="181"/>
      <c r="E80" s="185">
        <f>E77-E78+E79</f>
        <v>0</v>
      </c>
      <c r="F80" s="76"/>
      <c r="G80" s="76"/>
      <c r="H80" s="76"/>
      <c r="I80" s="76"/>
      <c r="J80" s="76"/>
      <c r="K80" s="76"/>
    </row>
    <row r="81" spans="2:11" ht="15">
      <c r="B81" s="79"/>
      <c r="C81" s="76"/>
      <c r="D81" s="76"/>
      <c r="E81" s="76"/>
      <c r="F81" s="76"/>
      <c r="G81" s="76"/>
      <c r="H81" s="76"/>
      <c r="I81" s="76"/>
      <c r="J81" s="76"/>
      <c r="K81" s="76"/>
    </row>
    <row r="82" spans="2:11" ht="15">
      <c r="B82" s="79"/>
      <c r="C82" s="76"/>
      <c r="D82" s="76"/>
      <c r="E82" s="76"/>
      <c r="F82" s="76"/>
      <c r="G82" s="76"/>
      <c r="H82" s="76"/>
      <c r="I82" s="76"/>
      <c r="J82" s="76"/>
      <c r="K82" s="76"/>
    </row>
    <row r="83" spans="2:11" ht="15">
      <c r="B83" s="79"/>
      <c r="C83" s="76"/>
      <c r="D83" s="76"/>
      <c r="E83" s="76"/>
      <c r="F83" s="76"/>
      <c r="G83" s="76"/>
      <c r="H83" s="76"/>
      <c r="I83" s="76"/>
      <c r="J83" s="76"/>
      <c r="K83" s="76"/>
    </row>
    <row r="84" spans="2:11" ht="15">
      <c r="B84" s="79"/>
      <c r="C84" s="76"/>
      <c r="D84" s="76"/>
      <c r="E84" s="76"/>
      <c r="F84" s="76"/>
      <c r="G84" s="76"/>
      <c r="H84" s="76"/>
      <c r="I84" s="76"/>
      <c r="J84" s="76"/>
      <c r="K84" s="76"/>
    </row>
    <row r="85" spans="2:11" ht="15">
      <c r="B85" s="79"/>
      <c r="C85" s="76"/>
      <c r="D85" s="76"/>
      <c r="E85" s="76"/>
      <c r="F85" s="76"/>
      <c r="G85" s="76"/>
      <c r="H85" s="76"/>
      <c r="I85" s="76"/>
      <c r="J85" s="76"/>
      <c r="K85" s="76"/>
    </row>
    <row r="86" spans="2:11" ht="15">
      <c r="B86" s="79"/>
      <c r="C86" s="76"/>
      <c r="D86" s="76"/>
      <c r="E86" s="76"/>
      <c r="F86" s="76"/>
      <c r="G86" s="76"/>
      <c r="H86" s="76"/>
      <c r="I86" s="76"/>
      <c r="J86" s="76"/>
      <c r="K86" s="76"/>
    </row>
    <row r="87" spans="2:11" ht="15">
      <c r="B87" s="79"/>
      <c r="C87" s="76"/>
      <c r="D87" s="76"/>
      <c r="E87" s="76"/>
      <c r="F87" s="76"/>
      <c r="G87" s="76"/>
      <c r="H87" s="76"/>
      <c r="I87" s="76"/>
      <c r="J87" s="76"/>
      <c r="K87" s="76"/>
    </row>
    <row r="88" spans="2:11" ht="15">
      <c r="B88" s="91" t="s">
        <v>86</v>
      </c>
      <c r="C88" s="76"/>
      <c r="D88" s="76"/>
      <c r="E88" s="76"/>
      <c r="F88" s="76"/>
      <c r="G88" s="76"/>
      <c r="H88" s="76"/>
      <c r="I88" s="76"/>
      <c r="J88" s="76"/>
      <c r="K88" s="76"/>
    </row>
    <row r="89" spans="2:11" ht="15.75" thickBot="1">
      <c r="B89" s="79"/>
      <c r="C89" s="76"/>
      <c r="D89" s="76"/>
      <c r="E89" s="76"/>
      <c r="F89" s="76"/>
      <c r="G89" s="76"/>
      <c r="H89" s="76"/>
      <c r="I89" s="76"/>
      <c r="J89" s="76"/>
      <c r="K89" s="76"/>
    </row>
    <row r="90" spans="2:11" ht="15.75" thickBot="1">
      <c r="B90" s="103">
        <f>Hoja3!A74</f>
        <v>0</v>
      </c>
      <c r="C90" s="104" t="s">
        <v>87</v>
      </c>
      <c r="D90" s="105" t="s">
        <v>88</v>
      </c>
      <c r="E90" s="106" t="s">
        <v>89</v>
      </c>
      <c r="F90" s="76"/>
      <c r="G90" s="76"/>
      <c r="H90" s="76"/>
      <c r="I90" s="76"/>
      <c r="J90" s="76"/>
      <c r="K90" s="76"/>
    </row>
    <row r="91" spans="2:11" ht="15.75" thickBot="1">
      <c r="B91" s="107" t="s">
        <v>90</v>
      </c>
      <c r="C91" s="108">
        <f>Hoja3!B75</f>
        <v>0</v>
      </c>
      <c r="D91" s="108">
        <f>Hoja3!C75</f>
        <v>0</v>
      </c>
      <c r="E91" s="109">
        <f aca="true" t="shared" si="0" ref="E91:E97">IF(C91=0,0,1-(D91/C91))</f>
        <v>0</v>
      </c>
      <c r="F91" s="76"/>
      <c r="G91" s="76"/>
      <c r="H91" s="76"/>
      <c r="I91" s="76"/>
      <c r="J91" s="76"/>
      <c r="K91" s="76"/>
    </row>
    <row r="92" spans="2:11" ht="15.75" thickBot="1">
      <c r="B92" s="107" t="s">
        <v>91</v>
      </c>
      <c r="C92" s="108">
        <f>Hoja3!B76</f>
        <v>0</v>
      </c>
      <c r="D92" s="108">
        <f>Hoja3!C76</f>
        <v>0</v>
      </c>
      <c r="E92" s="109">
        <f t="shared" si="0"/>
        <v>0</v>
      </c>
      <c r="F92" s="76"/>
      <c r="G92" s="76"/>
      <c r="H92" s="76"/>
      <c r="I92" s="76"/>
      <c r="J92" s="76"/>
      <c r="K92" s="76"/>
    </row>
    <row r="93" spans="2:11" ht="15.75" thickBot="1">
      <c r="B93" s="107" t="s">
        <v>92</v>
      </c>
      <c r="C93" s="108">
        <f>Hoja3!B77</f>
        <v>0</v>
      </c>
      <c r="D93" s="108">
        <f>Hoja3!C77</f>
        <v>0</v>
      </c>
      <c r="E93" s="109">
        <f t="shared" si="0"/>
        <v>0</v>
      </c>
      <c r="F93" s="76"/>
      <c r="G93" s="76"/>
      <c r="H93" s="76"/>
      <c r="I93" s="76"/>
      <c r="J93" s="76"/>
      <c r="K93" s="76"/>
    </row>
    <row r="94" spans="2:11" ht="15.75" thickBot="1">
      <c r="B94" s="107" t="s">
        <v>93</v>
      </c>
      <c r="C94" s="108">
        <f>Hoja3!B78</f>
        <v>0</v>
      </c>
      <c r="D94" s="108">
        <f>Hoja3!C78</f>
        <v>0</v>
      </c>
      <c r="E94" s="109">
        <f t="shared" si="0"/>
        <v>0</v>
      </c>
      <c r="F94" s="76"/>
      <c r="G94" s="76"/>
      <c r="H94" s="76"/>
      <c r="I94" s="76"/>
      <c r="J94" s="76"/>
      <c r="K94" s="76"/>
    </row>
    <row r="95" spans="2:11" ht="15.75" thickBot="1">
      <c r="B95" s="107" t="s">
        <v>190</v>
      </c>
      <c r="C95" s="108">
        <f>Hoja3!B79</f>
        <v>0</v>
      </c>
      <c r="D95" s="108">
        <f>Hoja3!C79</f>
        <v>0</v>
      </c>
      <c r="E95" s="109">
        <f>IF(C95=0,0,1-(D95/C95))</f>
        <v>0</v>
      </c>
      <c r="F95" s="76"/>
      <c r="G95" s="76"/>
      <c r="H95" s="76"/>
      <c r="I95" s="76"/>
      <c r="J95" s="76"/>
      <c r="K95" s="76"/>
    </row>
    <row r="96" spans="2:11" ht="15.75" thickBot="1">
      <c r="B96" s="107" t="s">
        <v>94</v>
      </c>
      <c r="C96" s="108">
        <f>Hoja3!B80</f>
        <v>0</v>
      </c>
      <c r="D96" s="108">
        <f>Hoja3!C80</f>
        <v>0</v>
      </c>
      <c r="E96" s="109">
        <f t="shared" si="0"/>
        <v>0</v>
      </c>
      <c r="F96" s="76"/>
      <c r="G96" s="76"/>
      <c r="H96" s="76"/>
      <c r="I96" s="76"/>
      <c r="J96" s="76"/>
      <c r="K96" s="76"/>
    </row>
    <row r="97" spans="2:11" ht="15.75" thickBot="1">
      <c r="B97" s="107" t="s">
        <v>95</v>
      </c>
      <c r="C97" s="108">
        <f>Hoja3!B81</f>
        <v>0</v>
      </c>
      <c r="D97" s="108">
        <f>Hoja3!C81</f>
        <v>0</v>
      </c>
      <c r="E97" s="109">
        <f t="shared" si="0"/>
        <v>0</v>
      </c>
      <c r="F97" s="76"/>
      <c r="G97" s="76"/>
      <c r="H97" s="76"/>
      <c r="I97" s="76"/>
      <c r="J97" s="76"/>
      <c r="K97" s="76"/>
    </row>
    <row r="98" spans="2:11" ht="15">
      <c r="B98" s="79"/>
      <c r="C98" s="76"/>
      <c r="D98" s="76"/>
      <c r="E98" s="76"/>
      <c r="F98" s="76"/>
      <c r="G98" s="76"/>
      <c r="H98" s="76"/>
      <c r="I98" s="76"/>
      <c r="J98" s="76"/>
      <c r="K98" s="76"/>
    </row>
    <row r="99" spans="2:11" ht="15.75" thickBot="1">
      <c r="B99" s="79"/>
      <c r="C99" s="76"/>
      <c r="D99" s="76"/>
      <c r="E99" s="76"/>
      <c r="F99" s="76"/>
      <c r="G99" s="76"/>
      <c r="H99" s="76"/>
      <c r="I99" s="76"/>
      <c r="J99" s="76"/>
      <c r="K99" s="76"/>
    </row>
    <row r="100" spans="2:11" ht="15.75" thickBot="1">
      <c r="B100" s="103">
        <f>Hoja3!A83</f>
        <v>0</v>
      </c>
      <c r="C100" s="104" t="s">
        <v>87</v>
      </c>
      <c r="D100" s="105" t="s">
        <v>88</v>
      </c>
      <c r="E100" s="106" t="s">
        <v>89</v>
      </c>
      <c r="F100" s="76"/>
      <c r="G100" s="76"/>
      <c r="H100" s="76"/>
      <c r="I100" s="76"/>
      <c r="J100" s="76"/>
      <c r="K100" s="76"/>
    </row>
    <row r="101" spans="2:11" ht="15.75" thickBot="1">
      <c r="B101" s="107" t="s">
        <v>90</v>
      </c>
      <c r="C101" s="108">
        <f>Hoja3!B84</f>
        <v>0</v>
      </c>
      <c r="D101" s="108">
        <f>Hoja3!C84</f>
        <v>0</v>
      </c>
      <c r="E101" s="109">
        <f aca="true" t="shared" si="1" ref="E101:E107">IF(C101=0,0,1-(D101/C101))</f>
        <v>0</v>
      </c>
      <c r="F101" s="76"/>
      <c r="G101" s="76"/>
      <c r="H101" s="76"/>
      <c r="I101" s="76"/>
      <c r="J101" s="76"/>
      <c r="K101" s="76"/>
    </row>
    <row r="102" spans="2:11" ht="15.75" thickBot="1">
      <c r="B102" s="107" t="s">
        <v>91</v>
      </c>
      <c r="C102" s="108">
        <f>Hoja3!B85</f>
        <v>0</v>
      </c>
      <c r="D102" s="108">
        <f>Hoja3!C85</f>
        <v>0</v>
      </c>
      <c r="E102" s="109">
        <f t="shared" si="1"/>
        <v>0</v>
      </c>
      <c r="F102" s="76"/>
      <c r="G102" s="76"/>
      <c r="H102" s="76"/>
      <c r="I102" s="76"/>
      <c r="J102" s="76"/>
      <c r="K102" s="76"/>
    </row>
    <row r="103" spans="2:11" ht="15.75" thickBot="1">
      <c r="B103" s="107" t="s">
        <v>92</v>
      </c>
      <c r="C103" s="108">
        <f>Hoja3!B86</f>
        <v>0</v>
      </c>
      <c r="D103" s="108">
        <f>Hoja3!C86</f>
        <v>0</v>
      </c>
      <c r="E103" s="109">
        <f t="shared" si="1"/>
        <v>0</v>
      </c>
      <c r="F103" s="76"/>
      <c r="G103" s="76"/>
      <c r="H103" s="76"/>
      <c r="I103" s="76"/>
      <c r="J103" s="76"/>
      <c r="K103" s="76"/>
    </row>
    <row r="104" spans="2:11" ht="15.75" thickBot="1">
      <c r="B104" s="107" t="s">
        <v>93</v>
      </c>
      <c r="C104" s="108">
        <f>Hoja3!B87</f>
        <v>0</v>
      </c>
      <c r="D104" s="108">
        <f>Hoja3!C87</f>
        <v>0</v>
      </c>
      <c r="E104" s="109">
        <f t="shared" si="1"/>
        <v>0</v>
      </c>
      <c r="F104" s="76"/>
      <c r="G104" s="76"/>
      <c r="H104" s="76"/>
      <c r="I104" s="76"/>
      <c r="J104" s="76"/>
      <c r="K104" s="76"/>
    </row>
    <row r="105" spans="2:11" ht="15.75" thickBot="1">
      <c r="B105" s="107" t="s">
        <v>190</v>
      </c>
      <c r="C105" s="108">
        <f>Hoja3!B88</f>
        <v>0</v>
      </c>
      <c r="D105" s="108">
        <f>Hoja3!C88</f>
        <v>0</v>
      </c>
      <c r="E105" s="109">
        <f t="shared" si="1"/>
        <v>0</v>
      </c>
      <c r="F105" s="76"/>
      <c r="G105" s="76"/>
      <c r="H105" s="76"/>
      <c r="I105" s="76"/>
      <c r="J105" s="76"/>
      <c r="K105" s="76"/>
    </row>
    <row r="106" spans="2:11" ht="15.75" thickBot="1">
      <c r="B106" s="107" t="s">
        <v>94</v>
      </c>
      <c r="C106" s="108">
        <f>Hoja3!B89</f>
        <v>0</v>
      </c>
      <c r="D106" s="108">
        <f>Hoja3!C89</f>
        <v>0</v>
      </c>
      <c r="E106" s="109">
        <f t="shared" si="1"/>
        <v>0</v>
      </c>
      <c r="F106" s="76"/>
      <c r="G106" s="76"/>
      <c r="H106" s="76"/>
      <c r="I106" s="76"/>
      <c r="J106" s="76"/>
      <c r="K106" s="76"/>
    </row>
    <row r="107" spans="2:11" ht="15.75" thickBot="1">
      <c r="B107" s="107" t="s">
        <v>95</v>
      </c>
      <c r="C107" s="108">
        <f>Hoja3!B90</f>
        <v>0</v>
      </c>
      <c r="D107" s="108">
        <f>Hoja3!C90</f>
        <v>0</v>
      </c>
      <c r="E107" s="109">
        <f t="shared" si="1"/>
        <v>0</v>
      </c>
      <c r="F107" s="76"/>
      <c r="G107" s="76"/>
      <c r="H107" s="76"/>
      <c r="I107" s="76"/>
      <c r="J107" s="76"/>
      <c r="K107" s="76"/>
    </row>
    <row r="108" spans="2:11" ht="15">
      <c r="B108" s="79"/>
      <c r="C108" s="76"/>
      <c r="D108" s="76"/>
      <c r="E108" s="76"/>
      <c r="F108" s="76"/>
      <c r="G108" s="76"/>
      <c r="H108" s="76"/>
      <c r="I108" s="76"/>
      <c r="J108" s="76"/>
      <c r="K108" s="76"/>
    </row>
    <row r="109" spans="2:11" ht="15.75" thickBot="1">
      <c r="B109" s="79"/>
      <c r="C109" s="76"/>
      <c r="D109" s="76"/>
      <c r="E109" s="76"/>
      <c r="F109" s="76"/>
      <c r="G109" s="76"/>
      <c r="H109" s="76"/>
      <c r="I109" s="76"/>
      <c r="J109" s="76"/>
      <c r="K109" s="76"/>
    </row>
    <row r="110" spans="2:11" ht="15.75" thickBot="1">
      <c r="B110" s="103">
        <f>Hoja3!A92</f>
        <v>0</v>
      </c>
      <c r="C110" s="104" t="s">
        <v>160</v>
      </c>
      <c r="D110" s="105" t="s">
        <v>88</v>
      </c>
      <c r="E110" s="106" t="s">
        <v>89</v>
      </c>
      <c r="F110" s="76"/>
      <c r="G110" s="76"/>
      <c r="H110" s="76"/>
      <c r="I110" s="76"/>
      <c r="J110" s="76"/>
      <c r="K110" s="76"/>
    </row>
    <row r="111" spans="2:11" ht="15.75" thickBot="1">
      <c r="B111" s="107" t="s">
        <v>90</v>
      </c>
      <c r="C111" s="108">
        <f>Hoja3!B93</f>
        <v>0</v>
      </c>
      <c r="D111" s="108">
        <f>Hoja3!C93</f>
        <v>0</v>
      </c>
      <c r="E111" s="109">
        <f aca="true" t="shared" si="2" ref="E111:E117">IF(C111=0,0,1-(D111/C111))</f>
        <v>0</v>
      </c>
      <c r="F111" s="76"/>
      <c r="G111" s="76"/>
      <c r="H111" s="76"/>
      <c r="I111" s="76"/>
      <c r="J111" s="76"/>
      <c r="K111" s="76"/>
    </row>
    <row r="112" spans="2:11" ht="15.75" thickBot="1">
      <c r="B112" s="107" t="s">
        <v>91</v>
      </c>
      <c r="C112" s="108">
        <f>Hoja3!B94</f>
        <v>0</v>
      </c>
      <c r="D112" s="108">
        <f>Hoja3!C94</f>
        <v>0</v>
      </c>
      <c r="E112" s="109">
        <f t="shared" si="2"/>
        <v>0</v>
      </c>
      <c r="F112" s="76"/>
      <c r="G112" s="76"/>
      <c r="H112" s="76"/>
      <c r="I112" s="76"/>
      <c r="J112" s="76"/>
      <c r="K112" s="76"/>
    </row>
    <row r="113" spans="2:11" ht="15.75" thickBot="1">
      <c r="B113" s="107" t="s">
        <v>92</v>
      </c>
      <c r="C113" s="108">
        <f>Hoja3!B95</f>
        <v>0</v>
      </c>
      <c r="D113" s="108">
        <f>Hoja3!C95</f>
        <v>0</v>
      </c>
      <c r="E113" s="109">
        <f t="shared" si="2"/>
        <v>0</v>
      </c>
      <c r="F113" s="76"/>
      <c r="G113" s="76"/>
      <c r="H113" s="76"/>
      <c r="I113" s="76"/>
      <c r="J113" s="76"/>
      <c r="K113" s="76"/>
    </row>
    <row r="114" spans="2:11" ht="15.75" thickBot="1">
      <c r="B114" s="107" t="s">
        <v>93</v>
      </c>
      <c r="C114" s="108">
        <f>Hoja3!B96</f>
        <v>0</v>
      </c>
      <c r="D114" s="108">
        <f>Hoja3!C96</f>
        <v>0</v>
      </c>
      <c r="E114" s="109">
        <f t="shared" si="2"/>
        <v>0</v>
      </c>
      <c r="F114" s="76"/>
      <c r="G114" s="76"/>
      <c r="H114" s="76"/>
      <c r="I114" s="76"/>
      <c r="J114" s="76"/>
      <c r="K114" s="76"/>
    </row>
    <row r="115" spans="2:11" ht="15.75" thickBot="1">
      <c r="B115" s="107" t="s">
        <v>190</v>
      </c>
      <c r="C115" s="108">
        <f>Hoja3!B97</f>
        <v>0</v>
      </c>
      <c r="D115" s="108">
        <f>Hoja3!C97</f>
        <v>0</v>
      </c>
      <c r="E115" s="109">
        <f t="shared" si="2"/>
        <v>0</v>
      </c>
      <c r="F115" s="76"/>
      <c r="G115" s="76"/>
      <c r="H115" s="76"/>
      <c r="I115" s="76"/>
      <c r="J115" s="76"/>
      <c r="K115" s="76"/>
    </row>
    <row r="116" spans="2:11" ht="15.75" thickBot="1">
      <c r="B116" s="107" t="s">
        <v>94</v>
      </c>
      <c r="C116" s="108">
        <f>Hoja3!B98</f>
        <v>0</v>
      </c>
      <c r="D116" s="108">
        <f>Hoja3!C98</f>
        <v>0</v>
      </c>
      <c r="E116" s="109">
        <f t="shared" si="2"/>
        <v>0</v>
      </c>
      <c r="F116" s="76"/>
      <c r="G116" s="76"/>
      <c r="H116" s="76"/>
      <c r="I116" s="76"/>
      <c r="J116" s="76"/>
      <c r="K116" s="76"/>
    </row>
    <row r="117" spans="2:11" ht="15.75" thickBot="1">
      <c r="B117" s="107" t="s">
        <v>95</v>
      </c>
      <c r="C117" s="108">
        <f>Hoja3!B99</f>
        <v>0</v>
      </c>
      <c r="D117" s="108">
        <f>Hoja3!C99</f>
        <v>0</v>
      </c>
      <c r="E117" s="109">
        <f t="shared" si="2"/>
        <v>0</v>
      </c>
      <c r="F117" s="76"/>
      <c r="G117" s="76"/>
      <c r="H117" s="76"/>
      <c r="I117" s="76"/>
      <c r="J117" s="76"/>
      <c r="K117" s="76"/>
    </row>
    <row r="118" spans="2:11" ht="15">
      <c r="B118" s="110"/>
      <c r="C118" s="110"/>
      <c r="D118" s="110"/>
      <c r="E118" s="110"/>
      <c r="F118" s="76"/>
      <c r="G118" s="76"/>
      <c r="H118" s="76"/>
      <c r="I118" s="76"/>
      <c r="J118" s="76"/>
      <c r="K118" s="76"/>
    </row>
    <row r="119" spans="3:11" ht="15">
      <c r="C119" s="110"/>
      <c r="D119" s="110"/>
      <c r="E119" s="110"/>
      <c r="F119" s="76"/>
      <c r="G119" s="76"/>
      <c r="H119" s="76"/>
      <c r="I119" s="76"/>
      <c r="J119" s="76"/>
      <c r="K119" s="76"/>
    </row>
    <row r="120" spans="2:11" ht="15.75" thickBot="1">
      <c r="B120" s="110"/>
      <c r="C120" s="110"/>
      <c r="D120" s="110"/>
      <c r="E120" s="110"/>
      <c r="F120" s="76"/>
      <c r="G120" s="76"/>
      <c r="H120" s="76"/>
      <c r="I120" s="76"/>
      <c r="J120" s="76"/>
      <c r="K120" s="76"/>
    </row>
    <row r="121" spans="2:11" ht="29.25" thickBot="1">
      <c r="B121" s="103" t="s">
        <v>189</v>
      </c>
      <c r="C121" s="104"/>
      <c r="D121" s="105"/>
      <c r="E121" s="106" t="s">
        <v>89</v>
      </c>
      <c r="F121" s="76"/>
      <c r="G121" s="76"/>
      <c r="H121" s="76"/>
      <c r="I121" s="76"/>
      <c r="J121" s="76"/>
      <c r="K121" s="76"/>
    </row>
    <row r="122" spans="2:11" ht="15.75" thickBot="1">
      <c r="B122" s="107" t="s">
        <v>90</v>
      </c>
      <c r="C122" s="111">
        <f>(C91+C101+C111)/3</f>
        <v>0</v>
      </c>
      <c r="D122" s="111">
        <f>(D91+D101+D111)/3</f>
        <v>0</v>
      </c>
      <c r="E122" s="109">
        <f aca="true" t="shared" si="3" ref="E122:E128">IF(C122=0,0,1-(D122/C122))</f>
        <v>0</v>
      </c>
      <c r="F122" s="76"/>
      <c r="G122" s="76"/>
      <c r="H122" s="76"/>
      <c r="I122" s="76"/>
      <c r="J122" s="76"/>
      <c r="K122" s="76"/>
    </row>
    <row r="123" spans="2:11" ht="15.75" thickBot="1">
      <c r="B123" s="107" t="s">
        <v>91</v>
      </c>
      <c r="C123" s="111">
        <f aca="true" t="shared" si="4" ref="C123:D128">(C92+C102+C112)/3</f>
        <v>0</v>
      </c>
      <c r="D123" s="111">
        <f t="shared" si="4"/>
        <v>0</v>
      </c>
      <c r="E123" s="109">
        <f t="shared" si="3"/>
        <v>0</v>
      </c>
      <c r="F123" s="76"/>
      <c r="G123" s="76"/>
      <c r="H123" s="76"/>
      <c r="I123" s="76"/>
      <c r="J123" s="76"/>
      <c r="K123" s="76"/>
    </row>
    <row r="124" spans="2:11" ht="15.75" thickBot="1">
      <c r="B124" s="107" t="s">
        <v>92</v>
      </c>
      <c r="C124" s="111">
        <f t="shared" si="4"/>
        <v>0</v>
      </c>
      <c r="D124" s="111">
        <f t="shared" si="4"/>
        <v>0</v>
      </c>
      <c r="E124" s="109">
        <f t="shared" si="3"/>
        <v>0</v>
      </c>
      <c r="F124" s="76"/>
      <c r="G124" s="76"/>
      <c r="H124" s="76"/>
      <c r="I124" s="76"/>
      <c r="J124" s="76"/>
      <c r="K124" s="76"/>
    </row>
    <row r="125" spans="2:11" ht="15.75" thickBot="1">
      <c r="B125" s="107" t="s">
        <v>93</v>
      </c>
      <c r="C125" s="111">
        <f t="shared" si="4"/>
        <v>0</v>
      </c>
      <c r="D125" s="111">
        <f t="shared" si="4"/>
        <v>0</v>
      </c>
      <c r="E125" s="109">
        <f t="shared" si="3"/>
        <v>0</v>
      </c>
      <c r="F125" s="76"/>
      <c r="G125" s="76"/>
      <c r="H125" s="76"/>
      <c r="I125" s="76"/>
      <c r="J125" s="76"/>
      <c r="K125" s="76"/>
    </row>
    <row r="126" spans="2:11" ht="15.75" thickBot="1">
      <c r="B126" s="107" t="s">
        <v>190</v>
      </c>
      <c r="C126" s="111">
        <f t="shared" si="4"/>
        <v>0</v>
      </c>
      <c r="D126" s="111">
        <f t="shared" si="4"/>
        <v>0</v>
      </c>
      <c r="E126" s="109">
        <f t="shared" si="3"/>
        <v>0</v>
      </c>
      <c r="F126" s="76"/>
      <c r="G126" s="76"/>
      <c r="H126" s="76"/>
      <c r="I126" s="76"/>
      <c r="J126" s="76"/>
      <c r="K126" s="76"/>
    </row>
    <row r="127" spans="2:11" ht="15.75" thickBot="1">
      <c r="B127" s="107" t="s">
        <v>94</v>
      </c>
      <c r="C127" s="111">
        <f t="shared" si="4"/>
        <v>0</v>
      </c>
      <c r="D127" s="111">
        <f t="shared" si="4"/>
        <v>0</v>
      </c>
      <c r="E127" s="109">
        <f t="shared" si="3"/>
        <v>0</v>
      </c>
      <c r="F127" s="76"/>
      <c r="G127" s="76"/>
      <c r="H127" s="76"/>
      <c r="I127" s="76"/>
      <c r="J127" s="76"/>
      <c r="K127" s="76"/>
    </row>
    <row r="128" spans="2:11" ht="15.75" thickBot="1">
      <c r="B128" s="107" t="s">
        <v>95</v>
      </c>
      <c r="C128" s="111">
        <f t="shared" si="4"/>
        <v>0</v>
      </c>
      <c r="D128" s="111">
        <f t="shared" si="4"/>
        <v>0</v>
      </c>
      <c r="E128" s="109">
        <f t="shared" si="3"/>
        <v>0</v>
      </c>
      <c r="F128" s="76"/>
      <c r="G128" s="76"/>
      <c r="H128" s="76"/>
      <c r="I128" s="76"/>
      <c r="J128" s="76"/>
      <c r="K128" s="76"/>
    </row>
    <row r="129" spans="2:11" ht="15">
      <c r="B129" s="110"/>
      <c r="C129" s="110"/>
      <c r="D129" s="110"/>
      <c r="E129" s="110"/>
      <c r="F129" s="76"/>
      <c r="G129" s="76"/>
      <c r="H129" s="76"/>
      <c r="I129" s="76"/>
      <c r="J129" s="76"/>
      <c r="K129" s="76"/>
    </row>
    <row r="130" spans="2:11" ht="15">
      <c r="B130" s="79"/>
      <c r="C130" s="76"/>
      <c r="D130" s="76"/>
      <c r="E130" s="76"/>
      <c r="F130" s="76"/>
      <c r="G130" s="76"/>
      <c r="H130" s="76"/>
      <c r="I130" s="76"/>
      <c r="J130" s="76"/>
      <c r="K130" s="76"/>
    </row>
    <row r="131" spans="2:11" ht="15">
      <c r="B131" s="79"/>
      <c r="C131" s="76"/>
      <c r="D131" s="76"/>
      <c r="E131" s="76"/>
      <c r="F131" s="76"/>
      <c r="G131" s="76"/>
      <c r="H131" s="76"/>
      <c r="I131" s="76"/>
      <c r="J131" s="76"/>
      <c r="K131" s="76"/>
    </row>
    <row r="132" spans="2:11" ht="15">
      <c r="B132" s="79"/>
      <c r="C132" s="76"/>
      <c r="D132" s="76"/>
      <c r="E132" s="76"/>
      <c r="F132" s="76"/>
      <c r="G132" s="76"/>
      <c r="H132" s="76"/>
      <c r="I132" s="76"/>
      <c r="J132" s="76"/>
      <c r="K132" s="76"/>
    </row>
    <row r="133" spans="2:11" ht="15.75" thickBot="1">
      <c r="B133" s="79"/>
      <c r="C133" s="76"/>
      <c r="D133" s="76"/>
      <c r="E133" s="76"/>
      <c r="F133" s="76"/>
      <c r="G133" s="76"/>
      <c r="H133" s="76"/>
      <c r="I133" s="76"/>
      <c r="J133" s="76"/>
      <c r="K133" s="76"/>
    </row>
    <row r="134" spans="2:11" ht="12.75" customHeight="1" thickBot="1">
      <c r="B134" s="218" t="s">
        <v>58</v>
      </c>
      <c r="C134" s="219" t="s">
        <v>96</v>
      </c>
      <c r="D134" s="112" t="s">
        <v>97</v>
      </c>
      <c r="E134" s="219" t="s">
        <v>98</v>
      </c>
      <c r="F134" s="76"/>
      <c r="G134" s="76"/>
      <c r="H134" s="76"/>
      <c r="I134" s="76"/>
      <c r="J134" s="76"/>
      <c r="K134" s="76"/>
    </row>
    <row r="135" spans="2:11" ht="15.75" thickBot="1">
      <c r="B135" s="218"/>
      <c r="C135" s="219"/>
      <c r="D135" s="113" t="s">
        <v>99</v>
      </c>
      <c r="E135" s="219"/>
      <c r="F135" s="76"/>
      <c r="G135" s="76"/>
      <c r="H135" s="76"/>
      <c r="I135" s="76"/>
      <c r="J135" s="76"/>
      <c r="K135" s="76"/>
    </row>
    <row r="136" spans="2:11" ht="15.75" thickBot="1">
      <c r="B136" s="114" t="s">
        <v>90</v>
      </c>
      <c r="C136" s="115">
        <f>C9</f>
        <v>0</v>
      </c>
      <c r="D136" s="116">
        <f>E122</f>
        <v>0</v>
      </c>
      <c r="E136" s="115">
        <f aca="true" t="shared" si="5" ref="E136:E142">-(C136*D136)</f>
        <v>0</v>
      </c>
      <c r="F136" s="76"/>
      <c r="G136" s="76"/>
      <c r="H136" s="76"/>
      <c r="I136" s="76"/>
      <c r="J136" s="76"/>
      <c r="K136" s="76"/>
    </row>
    <row r="137" spans="2:11" ht="15.75" thickBot="1">
      <c r="B137" s="114" t="s">
        <v>91</v>
      </c>
      <c r="C137" s="115">
        <f aca="true" t="shared" si="6" ref="C137:C142">C10</f>
        <v>0</v>
      </c>
      <c r="D137" s="116">
        <f aca="true" t="shared" si="7" ref="D137:D142">E123</f>
        <v>0</v>
      </c>
      <c r="E137" s="115">
        <f t="shared" si="5"/>
        <v>0</v>
      </c>
      <c r="F137" s="76"/>
      <c r="G137" s="76"/>
      <c r="H137" s="76"/>
      <c r="I137" s="76"/>
      <c r="J137" s="76"/>
      <c r="K137" s="76"/>
    </row>
    <row r="138" spans="2:11" ht="15.75" thickBot="1">
      <c r="B138" s="114" t="s">
        <v>92</v>
      </c>
      <c r="C138" s="115">
        <f t="shared" si="6"/>
        <v>0</v>
      </c>
      <c r="D138" s="116">
        <f t="shared" si="7"/>
        <v>0</v>
      </c>
      <c r="E138" s="115">
        <f t="shared" si="5"/>
        <v>0</v>
      </c>
      <c r="F138" s="76"/>
      <c r="G138" s="76"/>
      <c r="H138" s="76"/>
      <c r="I138" s="76"/>
      <c r="J138" s="76"/>
      <c r="K138" s="76"/>
    </row>
    <row r="139" spans="2:11" ht="15.75" thickBot="1">
      <c r="B139" s="114" t="s">
        <v>93</v>
      </c>
      <c r="C139" s="115">
        <f t="shared" si="6"/>
        <v>0</v>
      </c>
      <c r="D139" s="116">
        <f t="shared" si="7"/>
        <v>0</v>
      </c>
      <c r="E139" s="115">
        <f t="shared" si="5"/>
        <v>0</v>
      </c>
      <c r="F139" s="76"/>
      <c r="G139" s="76"/>
      <c r="H139" s="76"/>
      <c r="I139" s="76"/>
      <c r="J139" s="76"/>
      <c r="K139" s="76"/>
    </row>
    <row r="140" spans="2:11" ht="15.75" thickBot="1">
      <c r="B140" s="107" t="s">
        <v>190</v>
      </c>
      <c r="C140" s="115">
        <f t="shared" si="6"/>
        <v>0</v>
      </c>
      <c r="D140" s="116">
        <f t="shared" si="7"/>
        <v>0</v>
      </c>
      <c r="E140" s="115">
        <f t="shared" si="5"/>
        <v>0</v>
      </c>
      <c r="F140" s="76"/>
      <c r="G140" s="76"/>
      <c r="H140" s="76"/>
      <c r="I140" s="76"/>
      <c r="J140" s="76"/>
      <c r="K140" s="76"/>
    </row>
    <row r="141" spans="2:11" ht="15.75" thickBot="1">
      <c r="B141" s="114" t="s">
        <v>94</v>
      </c>
      <c r="C141" s="115">
        <f t="shared" si="6"/>
        <v>0</v>
      </c>
      <c r="D141" s="116">
        <f t="shared" si="7"/>
        <v>0</v>
      </c>
      <c r="E141" s="115">
        <f t="shared" si="5"/>
        <v>0</v>
      </c>
      <c r="F141" s="76"/>
      <c r="G141" s="76"/>
      <c r="H141" s="76"/>
      <c r="I141" s="76"/>
      <c r="J141" s="76"/>
      <c r="K141" s="76"/>
    </row>
    <row r="142" spans="2:11" ht="15.75" thickBot="1">
      <c r="B142" s="114" t="s">
        <v>95</v>
      </c>
      <c r="C142" s="115">
        <f t="shared" si="6"/>
        <v>0</v>
      </c>
      <c r="D142" s="116">
        <f t="shared" si="7"/>
        <v>0</v>
      </c>
      <c r="E142" s="115">
        <f t="shared" si="5"/>
        <v>0</v>
      </c>
      <c r="F142" s="76"/>
      <c r="G142" s="76"/>
      <c r="H142" s="76"/>
      <c r="I142" s="76"/>
      <c r="J142" s="76"/>
      <c r="K142" s="76"/>
    </row>
    <row r="143" spans="2:11" ht="15.75" customHeight="1" thickBot="1">
      <c r="B143" s="117"/>
      <c r="C143" s="216" t="s">
        <v>100</v>
      </c>
      <c r="D143" s="216"/>
      <c r="E143" s="118">
        <f>SUM(E136:E142)</f>
        <v>0</v>
      </c>
      <c r="F143" s="76"/>
      <c r="G143" s="76"/>
      <c r="H143" s="76"/>
      <c r="I143" s="76"/>
      <c r="J143" s="76"/>
      <c r="K143" s="76"/>
    </row>
    <row r="144" spans="2:11" ht="15">
      <c r="B144" s="119"/>
      <c r="C144" s="120"/>
      <c r="D144" s="120"/>
      <c r="E144" s="121"/>
      <c r="F144" s="76"/>
      <c r="G144" s="76"/>
      <c r="H144" s="76"/>
      <c r="I144" s="76"/>
      <c r="J144" s="76"/>
      <c r="K144" s="76"/>
    </row>
    <row r="145" spans="2:11" ht="15">
      <c r="B145" s="119"/>
      <c r="C145" s="120"/>
      <c r="D145" s="120"/>
      <c r="E145" s="121"/>
      <c r="F145" s="76"/>
      <c r="G145" s="76"/>
      <c r="H145" s="76"/>
      <c r="I145" s="76"/>
      <c r="J145" s="76"/>
      <c r="K145" s="76"/>
    </row>
    <row r="146" spans="2:11" ht="15">
      <c r="B146" s="140"/>
      <c r="C146" s="141"/>
      <c r="D146" s="141"/>
      <c r="E146" s="142"/>
      <c r="F146" s="143"/>
      <c r="G146" s="76"/>
      <c r="H146" s="76"/>
      <c r="I146" s="76"/>
      <c r="J146" s="76"/>
      <c r="K146" s="76"/>
    </row>
    <row r="147" spans="2:11" ht="15">
      <c r="B147" s="144" t="s">
        <v>117</v>
      </c>
      <c r="C147" s="120"/>
      <c r="D147" s="120"/>
      <c r="E147" s="121"/>
      <c r="F147" s="145"/>
      <c r="G147" s="76"/>
      <c r="H147" s="76"/>
      <c r="I147" s="76"/>
      <c r="J147" s="76"/>
      <c r="K147" s="76"/>
    </row>
    <row r="148" spans="2:11" ht="15">
      <c r="B148" s="146"/>
      <c r="C148" s="120"/>
      <c r="D148" s="120"/>
      <c r="E148" s="121"/>
      <c r="F148" s="145"/>
      <c r="G148" s="76"/>
      <c r="H148" s="76"/>
      <c r="I148" s="76"/>
      <c r="J148" s="76"/>
      <c r="K148" s="76"/>
    </row>
    <row r="149" spans="2:11" ht="28.5">
      <c r="B149" s="147" t="s">
        <v>131</v>
      </c>
      <c r="C149" s="135" t="s">
        <v>126</v>
      </c>
      <c r="D149" s="138" t="s">
        <v>128</v>
      </c>
      <c r="E149" s="139" t="s">
        <v>130</v>
      </c>
      <c r="F149" s="148" t="s">
        <v>129</v>
      </c>
      <c r="G149" s="76"/>
      <c r="H149" s="76"/>
      <c r="I149" s="76"/>
      <c r="J149" s="76"/>
      <c r="K149" s="76"/>
    </row>
    <row r="150" spans="2:11" ht="15">
      <c r="B150" s="149" t="s">
        <v>118</v>
      </c>
      <c r="C150" s="135"/>
      <c r="D150" s="135"/>
      <c r="E150" s="136"/>
      <c r="F150" s="150">
        <f>C150-D150-E150</f>
        <v>0</v>
      </c>
      <c r="G150" s="76"/>
      <c r="H150" s="76"/>
      <c r="I150" s="76"/>
      <c r="J150" s="76"/>
      <c r="K150" s="76"/>
    </row>
    <row r="151" spans="2:11" ht="15">
      <c r="B151" s="149" t="s">
        <v>119</v>
      </c>
      <c r="C151" s="135"/>
      <c r="D151" s="135"/>
      <c r="E151" s="136"/>
      <c r="F151" s="150">
        <f aca="true" t="shared" si="8" ref="F151:F158">C151-D151-E151</f>
        <v>0</v>
      </c>
      <c r="G151" s="76"/>
      <c r="H151" s="76"/>
      <c r="I151" s="76"/>
      <c r="J151" s="76"/>
      <c r="K151" s="76"/>
    </row>
    <row r="152" spans="2:11" ht="15">
      <c r="B152" s="149" t="s">
        <v>73</v>
      </c>
      <c r="C152" s="135"/>
      <c r="D152" s="135"/>
      <c r="E152" s="136"/>
      <c r="F152" s="150">
        <f t="shared" si="8"/>
        <v>0</v>
      </c>
      <c r="G152" s="76"/>
      <c r="H152" s="76"/>
      <c r="I152" s="76"/>
      <c r="J152" s="76"/>
      <c r="K152" s="76"/>
    </row>
    <row r="153" spans="2:11" ht="15">
      <c r="B153" s="149" t="s">
        <v>120</v>
      </c>
      <c r="C153" s="135"/>
      <c r="D153" s="135"/>
      <c r="E153" s="136"/>
      <c r="F153" s="150">
        <f t="shared" si="8"/>
        <v>0</v>
      </c>
      <c r="G153" s="76"/>
      <c r="H153" s="76"/>
      <c r="I153" s="76"/>
      <c r="J153" s="76"/>
      <c r="K153" s="76"/>
    </row>
    <row r="154" spans="2:11" ht="15">
      <c r="B154" s="149" t="s">
        <v>121</v>
      </c>
      <c r="C154" s="135"/>
      <c r="D154" s="135"/>
      <c r="E154" s="136"/>
      <c r="F154" s="150">
        <f t="shared" si="8"/>
        <v>0</v>
      </c>
      <c r="G154" s="76"/>
      <c r="H154" s="76"/>
      <c r="I154" s="76"/>
      <c r="J154" s="76"/>
      <c r="K154" s="76"/>
    </row>
    <row r="155" spans="2:11" ht="15">
      <c r="B155" s="149" t="s">
        <v>122</v>
      </c>
      <c r="C155" s="135"/>
      <c r="D155" s="135"/>
      <c r="E155" s="136"/>
      <c r="F155" s="150">
        <f t="shared" si="8"/>
        <v>0</v>
      </c>
      <c r="G155" s="76"/>
      <c r="H155" s="76"/>
      <c r="I155" s="76"/>
      <c r="J155" s="76"/>
      <c r="K155" s="76"/>
    </row>
    <row r="156" spans="2:11" ht="15">
      <c r="B156" s="149" t="s">
        <v>123</v>
      </c>
      <c r="C156" s="135"/>
      <c r="D156" s="135"/>
      <c r="E156" s="136"/>
      <c r="F156" s="150">
        <f t="shared" si="8"/>
        <v>0</v>
      </c>
      <c r="G156" s="76"/>
      <c r="H156" s="76"/>
      <c r="I156" s="76"/>
      <c r="J156" s="76"/>
      <c r="K156" s="76"/>
    </row>
    <row r="157" spans="2:11" ht="15">
      <c r="B157" s="149" t="s">
        <v>124</v>
      </c>
      <c r="C157" s="135"/>
      <c r="D157" s="135"/>
      <c r="E157" s="136"/>
      <c r="F157" s="150">
        <f t="shared" si="8"/>
        <v>0</v>
      </c>
      <c r="G157" s="76"/>
      <c r="H157" s="76"/>
      <c r="I157" s="76"/>
      <c r="J157" s="76"/>
      <c r="K157" s="76"/>
    </row>
    <row r="158" spans="2:11" ht="15">
      <c r="B158" s="149" t="s">
        <v>125</v>
      </c>
      <c r="C158" s="135"/>
      <c r="D158" s="135"/>
      <c r="E158" s="136"/>
      <c r="F158" s="150">
        <f t="shared" si="8"/>
        <v>0</v>
      </c>
      <c r="G158" s="76"/>
      <c r="H158" s="76"/>
      <c r="I158" s="76"/>
      <c r="J158" s="76"/>
      <c r="K158" s="76"/>
    </row>
    <row r="159" spans="2:11" ht="15">
      <c r="B159" s="207" t="s">
        <v>100</v>
      </c>
      <c r="C159" s="208"/>
      <c r="D159" s="209"/>
      <c r="E159" s="137"/>
      <c r="F159" s="151">
        <f>SUM(F150:F158)</f>
        <v>0</v>
      </c>
      <c r="G159" s="76"/>
      <c r="H159" s="76"/>
      <c r="I159" s="76"/>
      <c r="J159" s="76"/>
      <c r="K159" s="76"/>
    </row>
    <row r="160" spans="2:11" ht="15">
      <c r="B160" s="204" t="s">
        <v>127</v>
      </c>
      <c r="C160" s="205"/>
      <c r="D160" s="205"/>
      <c r="E160" s="205"/>
      <c r="F160" s="206"/>
      <c r="G160" s="76"/>
      <c r="H160" s="76"/>
      <c r="I160" s="76"/>
      <c r="J160" s="76"/>
      <c r="K160" s="76"/>
    </row>
    <row r="161" spans="2:11" ht="15">
      <c r="B161" s="79"/>
      <c r="C161" s="76"/>
      <c r="D161" s="76"/>
      <c r="E161" s="76"/>
      <c r="F161" s="76"/>
      <c r="G161" s="76"/>
      <c r="H161" s="76"/>
      <c r="I161" s="76"/>
      <c r="J161" s="76"/>
      <c r="K161" s="76"/>
    </row>
    <row r="162" spans="2:11" ht="15">
      <c r="B162" s="79"/>
      <c r="C162" s="76"/>
      <c r="D162" s="76"/>
      <c r="E162" s="76"/>
      <c r="F162" s="76"/>
      <c r="G162" s="76"/>
      <c r="H162" s="76"/>
      <c r="I162" s="76"/>
      <c r="J162" s="76"/>
      <c r="K162" s="76"/>
    </row>
    <row r="163" spans="2:11" ht="15">
      <c r="B163" s="140"/>
      <c r="C163" s="141"/>
      <c r="D163" s="141"/>
      <c r="E163" s="153"/>
      <c r="F163" s="152"/>
      <c r="G163" s="76"/>
      <c r="H163" s="76"/>
      <c r="I163" s="76"/>
      <c r="J163" s="76"/>
      <c r="K163" s="76"/>
    </row>
    <row r="164" spans="2:11" ht="30">
      <c r="B164" s="144" t="s">
        <v>142</v>
      </c>
      <c r="C164" s="120"/>
      <c r="D164" s="120"/>
      <c r="E164" s="154"/>
      <c r="F164" s="152"/>
      <c r="G164" s="76"/>
      <c r="H164" s="76"/>
      <c r="I164" s="76"/>
      <c r="J164" s="76"/>
      <c r="K164" s="76"/>
    </row>
    <row r="165" spans="2:11" ht="15">
      <c r="B165" s="146"/>
      <c r="C165" s="120"/>
      <c r="D165" s="120"/>
      <c r="E165" s="154"/>
      <c r="F165" s="76"/>
      <c r="G165" s="76"/>
      <c r="H165" s="76"/>
      <c r="I165" s="76"/>
      <c r="J165" s="76"/>
      <c r="K165" s="76"/>
    </row>
    <row r="166" spans="2:11" ht="28.5">
      <c r="B166" s="147" t="s">
        <v>131</v>
      </c>
      <c r="C166" s="135" t="s">
        <v>132</v>
      </c>
      <c r="D166" s="138" t="s">
        <v>133</v>
      </c>
      <c r="E166" s="155" t="s">
        <v>134</v>
      </c>
      <c r="F166" s="76"/>
      <c r="G166" s="76"/>
      <c r="H166" s="76"/>
      <c r="I166" s="76"/>
      <c r="J166" s="76"/>
      <c r="K166" s="76"/>
    </row>
    <row r="167" spans="2:11" ht="15">
      <c r="B167" s="149" t="s">
        <v>118</v>
      </c>
      <c r="C167" s="135"/>
      <c r="D167" s="135"/>
      <c r="E167" s="156">
        <f>C167+D167</f>
        <v>0</v>
      </c>
      <c r="F167" s="76"/>
      <c r="G167" s="76"/>
      <c r="H167" s="76"/>
      <c r="I167" s="76"/>
      <c r="J167" s="76"/>
      <c r="K167" s="76"/>
    </row>
    <row r="168" spans="2:11" ht="15">
      <c r="B168" s="149" t="s">
        <v>119</v>
      </c>
      <c r="C168" s="135"/>
      <c r="D168" s="135"/>
      <c r="E168" s="156">
        <f aca="true" t="shared" si="9" ref="E168:E175">C168+D168</f>
        <v>0</v>
      </c>
      <c r="F168" s="76"/>
      <c r="G168" s="76"/>
      <c r="H168" s="76"/>
      <c r="I168" s="76"/>
      <c r="J168" s="76"/>
      <c r="K168" s="76"/>
    </row>
    <row r="169" spans="2:11" ht="15">
      <c r="B169" s="149" t="s">
        <v>73</v>
      </c>
      <c r="C169" s="135"/>
      <c r="D169" s="135"/>
      <c r="E169" s="156">
        <f t="shared" si="9"/>
        <v>0</v>
      </c>
      <c r="F169" s="76"/>
      <c r="G169" s="76"/>
      <c r="H169" s="76"/>
      <c r="I169" s="76"/>
      <c r="J169" s="76"/>
      <c r="K169" s="76"/>
    </row>
    <row r="170" spans="2:11" ht="15">
      <c r="B170" s="149" t="s">
        <v>120</v>
      </c>
      <c r="C170" s="135"/>
      <c r="D170" s="135"/>
      <c r="E170" s="156">
        <f t="shared" si="9"/>
        <v>0</v>
      </c>
      <c r="F170" s="76"/>
      <c r="G170" s="76"/>
      <c r="H170" s="76"/>
      <c r="I170" s="76"/>
      <c r="J170" s="76"/>
      <c r="K170" s="76"/>
    </row>
    <row r="171" spans="2:11" ht="15">
      <c r="B171" s="149" t="s">
        <v>121</v>
      </c>
      <c r="C171" s="135"/>
      <c r="D171" s="135"/>
      <c r="E171" s="156">
        <f t="shared" si="9"/>
        <v>0</v>
      </c>
      <c r="F171" s="76"/>
      <c r="G171" s="76"/>
      <c r="H171" s="76"/>
      <c r="I171" s="76"/>
      <c r="J171" s="76"/>
      <c r="K171" s="76"/>
    </row>
    <row r="172" spans="2:11" ht="15">
      <c r="B172" s="149" t="s">
        <v>122</v>
      </c>
      <c r="C172" s="135"/>
      <c r="D172" s="135"/>
      <c r="E172" s="156">
        <f t="shared" si="9"/>
        <v>0</v>
      </c>
      <c r="F172" s="76"/>
      <c r="G172" s="76"/>
      <c r="H172" s="76"/>
      <c r="I172" s="76"/>
      <c r="J172" s="76"/>
      <c r="K172" s="76"/>
    </row>
    <row r="173" spans="2:11" ht="15">
      <c r="B173" s="149" t="s">
        <v>123</v>
      </c>
      <c r="C173" s="135"/>
      <c r="D173" s="135"/>
      <c r="E173" s="156">
        <f t="shared" si="9"/>
        <v>0</v>
      </c>
      <c r="F173" s="76"/>
      <c r="G173" s="76"/>
      <c r="H173" s="76"/>
      <c r="I173" s="76"/>
      <c r="J173" s="76"/>
      <c r="K173" s="76"/>
    </row>
    <row r="174" spans="2:11" ht="15">
      <c r="B174" s="149" t="s">
        <v>124</v>
      </c>
      <c r="C174" s="135"/>
      <c r="D174" s="135"/>
      <c r="E174" s="156">
        <f t="shared" si="9"/>
        <v>0</v>
      </c>
      <c r="F174" s="76"/>
      <c r="G174" s="76"/>
      <c r="H174" s="76"/>
      <c r="I174" s="76"/>
      <c r="J174" s="76"/>
      <c r="K174" s="76"/>
    </row>
    <row r="175" spans="2:11" ht="15">
      <c r="B175" s="149" t="s">
        <v>125</v>
      </c>
      <c r="C175" s="135"/>
      <c r="D175" s="135"/>
      <c r="E175" s="156">
        <f t="shared" si="9"/>
        <v>0</v>
      </c>
      <c r="F175" s="76"/>
      <c r="G175" s="76"/>
      <c r="H175" s="76"/>
      <c r="I175" s="76"/>
      <c r="J175" s="76"/>
      <c r="K175" s="76"/>
    </row>
    <row r="176" spans="2:11" ht="15">
      <c r="B176" s="207" t="s">
        <v>100</v>
      </c>
      <c r="C176" s="208"/>
      <c r="D176" s="209"/>
      <c r="E176" s="151">
        <f>SUM(E167:E175)</f>
        <v>0</v>
      </c>
      <c r="F176" s="76"/>
      <c r="G176" s="76"/>
      <c r="H176" s="76"/>
      <c r="I176" s="76"/>
      <c r="J176" s="76"/>
      <c r="K176" s="76"/>
    </row>
    <row r="177" spans="2:11" ht="33" customHeight="1">
      <c r="B177" s="204" t="s">
        <v>135</v>
      </c>
      <c r="C177" s="205"/>
      <c r="D177" s="205"/>
      <c r="E177" s="206"/>
      <c r="F177" s="76"/>
      <c r="G177" s="76"/>
      <c r="H177" s="76"/>
      <c r="I177" s="76"/>
      <c r="J177" s="76"/>
      <c r="K177" s="76"/>
    </row>
    <row r="178" spans="2:11" ht="15">
      <c r="B178" s="79"/>
      <c r="C178" s="76"/>
      <c r="D178" s="76"/>
      <c r="E178" s="76"/>
      <c r="F178" s="76"/>
      <c r="G178" s="76"/>
      <c r="H178" s="76"/>
      <c r="I178" s="76"/>
      <c r="J178" s="76"/>
      <c r="K178" s="76"/>
    </row>
    <row r="179" spans="2:11" ht="15">
      <c r="B179" s="159"/>
      <c r="C179" s="160"/>
      <c r="D179" s="160"/>
      <c r="E179" s="160"/>
      <c r="F179" s="143"/>
      <c r="G179" s="76"/>
      <c r="H179" s="76"/>
      <c r="I179" s="76"/>
      <c r="J179" s="76"/>
      <c r="K179" s="76"/>
    </row>
    <row r="180" spans="2:11" ht="15">
      <c r="B180" s="161" t="s">
        <v>136</v>
      </c>
      <c r="C180" s="152"/>
      <c r="D180" s="152"/>
      <c r="E180" s="152"/>
      <c r="F180" s="145"/>
      <c r="G180" s="76"/>
      <c r="H180" s="76"/>
      <c r="I180" s="76"/>
      <c r="J180" s="76"/>
      <c r="K180" s="76"/>
    </row>
    <row r="181" spans="2:11" ht="15">
      <c r="B181" s="162"/>
      <c r="C181" s="152"/>
      <c r="D181" s="152"/>
      <c r="E181" s="152"/>
      <c r="F181" s="145"/>
      <c r="G181" s="76"/>
      <c r="H181" s="76"/>
      <c r="I181" s="76"/>
      <c r="J181" s="76"/>
      <c r="K181" s="76"/>
    </row>
    <row r="182" spans="2:11" ht="15">
      <c r="B182" s="147" t="s">
        <v>131</v>
      </c>
      <c r="C182" s="135" t="s">
        <v>137</v>
      </c>
      <c r="D182" s="138" t="s">
        <v>138</v>
      </c>
      <c r="E182" s="139" t="s">
        <v>139</v>
      </c>
      <c r="F182" s="148" t="s">
        <v>140</v>
      </c>
      <c r="G182" s="76"/>
      <c r="H182" s="76"/>
      <c r="I182" s="76"/>
      <c r="J182" s="76"/>
      <c r="K182" s="76"/>
    </row>
    <row r="183" spans="2:11" ht="15">
      <c r="B183" s="149" t="s">
        <v>118</v>
      </c>
      <c r="C183" s="135"/>
      <c r="D183" s="135"/>
      <c r="E183" s="157"/>
      <c r="F183" s="150">
        <f>D183-E183</f>
        <v>0</v>
      </c>
      <c r="G183" s="76"/>
      <c r="H183" s="76"/>
      <c r="I183" s="76"/>
      <c r="J183" s="76"/>
      <c r="K183" s="76"/>
    </row>
    <row r="184" spans="2:11" ht="15">
      <c r="B184" s="149" t="s">
        <v>119</v>
      </c>
      <c r="C184" s="135"/>
      <c r="D184" s="135"/>
      <c r="E184" s="157"/>
      <c r="F184" s="150">
        <f aca="true" t="shared" si="10" ref="F184:F189">D184-E184</f>
        <v>0</v>
      </c>
      <c r="G184" s="76"/>
      <c r="H184" s="76"/>
      <c r="I184" s="76"/>
      <c r="J184" s="76"/>
      <c r="K184" s="76"/>
    </row>
    <row r="185" spans="2:11" ht="15">
      <c r="B185" s="149" t="s">
        <v>73</v>
      </c>
      <c r="C185" s="135"/>
      <c r="D185" s="135"/>
      <c r="E185" s="157"/>
      <c r="F185" s="150">
        <f t="shared" si="10"/>
        <v>0</v>
      </c>
      <c r="G185" s="76"/>
      <c r="H185" s="76"/>
      <c r="I185" s="76"/>
      <c r="J185" s="76"/>
      <c r="K185" s="76"/>
    </row>
    <row r="186" spans="2:11" ht="15">
      <c r="B186" s="149" t="s">
        <v>120</v>
      </c>
      <c r="C186" s="135"/>
      <c r="D186" s="135"/>
      <c r="E186" s="157"/>
      <c r="F186" s="150">
        <f t="shared" si="10"/>
        <v>0</v>
      </c>
      <c r="G186" s="76"/>
      <c r="H186" s="76"/>
      <c r="I186" s="76"/>
      <c r="J186" s="76"/>
      <c r="K186" s="76"/>
    </row>
    <row r="187" spans="2:11" ht="15">
      <c r="B187" s="149" t="s">
        <v>121</v>
      </c>
      <c r="C187" s="135"/>
      <c r="D187" s="135"/>
      <c r="E187" s="157"/>
      <c r="F187" s="150">
        <f t="shared" si="10"/>
        <v>0</v>
      </c>
      <c r="G187" s="76"/>
      <c r="H187" s="76"/>
      <c r="I187" s="76"/>
      <c r="J187" s="76"/>
      <c r="K187" s="76"/>
    </row>
    <row r="188" spans="2:11" ht="15">
      <c r="B188" s="149" t="s">
        <v>122</v>
      </c>
      <c r="C188" s="135"/>
      <c r="D188" s="135"/>
      <c r="E188" s="157"/>
      <c r="F188" s="150">
        <f t="shared" si="10"/>
        <v>0</v>
      </c>
      <c r="G188" s="76"/>
      <c r="H188" s="76"/>
      <c r="I188" s="76"/>
      <c r="J188" s="76"/>
      <c r="K188" s="76"/>
    </row>
    <row r="189" spans="2:11" ht="15">
      <c r="B189" s="149" t="s">
        <v>123</v>
      </c>
      <c r="C189" s="135"/>
      <c r="D189" s="135"/>
      <c r="E189" s="157"/>
      <c r="F189" s="150">
        <f t="shared" si="10"/>
        <v>0</v>
      </c>
      <c r="G189" s="76"/>
      <c r="H189" s="76"/>
      <c r="I189" s="76"/>
      <c r="J189" s="76"/>
      <c r="K189" s="76"/>
    </row>
    <row r="190" spans="2:11" ht="15">
      <c r="B190" s="149" t="s">
        <v>124</v>
      </c>
      <c r="C190" s="135"/>
      <c r="D190" s="135"/>
      <c r="E190" s="157"/>
      <c r="F190" s="150">
        <f>E190</f>
        <v>0</v>
      </c>
      <c r="G190" s="76"/>
      <c r="H190" s="76"/>
      <c r="I190" s="76"/>
      <c r="J190" s="76"/>
      <c r="K190" s="76"/>
    </row>
    <row r="191" spans="2:11" ht="15">
      <c r="B191" s="149" t="s">
        <v>125</v>
      </c>
      <c r="C191" s="135"/>
      <c r="D191" s="135"/>
      <c r="E191" s="157"/>
      <c r="F191" s="150">
        <f>E191</f>
        <v>0</v>
      </c>
      <c r="G191" s="76"/>
      <c r="H191" s="76"/>
      <c r="I191" s="76"/>
      <c r="J191" s="76"/>
      <c r="K191" s="76"/>
    </row>
    <row r="192" spans="2:11" ht="15">
      <c r="B192" s="210" t="s">
        <v>100</v>
      </c>
      <c r="C192" s="211"/>
      <c r="D192" s="211"/>
      <c r="E192" s="158"/>
      <c r="F192" s="151">
        <f>SUM(F183:F191)</f>
        <v>0</v>
      </c>
      <c r="G192" s="76"/>
      <c r="H192" s="76"/>
      <c r="I192" s="76"/>
      <c r="J192" s="76"/>
      <c r="K192" s="76"/>
    </row>
    <row r="193" spans="2:11" ht="15">
      <c r="B193" s="162"/>
      <c r="C193" s="152"/>
      <c r="D193" s="152"/>
      <c r="E193" s="152"/>
      <c r="F193" s="145"/>
      <c r="G193" s="76"/>
      <c r="H193" s="76"/>
      <c r="I193" s="76"/>
      <c r="J193" s="76"/>
      <c r="K193" s="76"/>
    </row>
    <row r="194" spans="2:11" ht="29.25" customHeight="1">
      <c r="B194" s="212" t="s">
        <v>141</v>
      </c>
      <c r="C194" s="213"/>
      <c r="D194" s="213"/>
      <c r="E194" s="213"/>
      <c r="F194" s="214"/>
      <c r="G194" s="76"/>
      <c r="H194" s="76"/>
      <c r="I194" s="76"/>
      <c r="J194" s="76"/>
      <c r="K194" s="76"/>
    </row>
    <row r="195" spans="2:11" ht="15">
      <c r="B195" s="79"/>
      <c r="C195" s="76"/>
      <c r="D195" s="76"/>
      <c r="E195" s="76"/>
      <c r="F195" s="76"/>
      <c r="G195" s="76"/>
      <c r="H195" s="76"/>
      <c r="I195" s="76"/>
      <c r="J195" s="76"/>
      <c r="K195" s="76"/>
    </row>
    <row r="196" spans="2:11" ht="15">
      <c r="B196" s="79"/>
      <c r="C196" s="76"/>
      <c r="D196" s="76"/>
      <c r="E196" s="76"/>
      <c r="F196" s="76"/>
      <c r="G196" s="76"/>
      <c r="H196" s="76"/>
      <c r="I196" s="76"/>
      <c r="J196" s="76"/>
      <c r="K196" s="76"/>
    </row>
    <row r="197" spans="2:11" ht="15">
      <c r="B197" s="79"/>
      <c r="C197" s="76"/>
      <c r="D197" s="76"/>
      <c r="E197" s="76"/>
      <c r="F197" s="76"/>
      <c r="G197" s="76"/>
      <c r="H197" s="76"/>
      <c r="I197" s="76"/>
      <c r="J197" s="76"/>
      <c r="K197" s="76"/>
    </row>
    <row r="198" spans="2:11" ht="15">
      <c r="B198" s="79"/>
      <c r="C198" s="76"/>
      <c r="D198" s="76"/>
      <c r="E198" s="76"/>
      <c r="F198" s="76"/>
      <c r="G198" s="76"/>
      <c r="H198" s="76"/>
      <c r="I198" s="76"/>
      <c r="J198" s="76"/>
      <c r="K198" s="76"/>
    </row>
    <row r="199" spans="2:11" ht="15.75" thickBot="1">
      <c r="B199" s="79"/>
      <c r="C199" s="76"/>
      <c r="D199" s="76"/>
      <c r="E199" s="76"/>
      <c r="F199" s="76"/>
      <c r="G199" s="76"/>
      <c r="H199" s="76"/>
      <c r="I199" s="76"/>
      <c r="J199" s="76"/>
      <c r="K199" s="76"/>
    </row>
    <row r="200" spans="2:11" ht="16.5" thickBot="1" thickTop="1">
      <c r="B200" s="122" t="s">
        <v>101</v>
      </c>
      <c r="C200" s="123" t="s">
        <v>38</v>
      </c>
      <c r="D200" s="76"/>
      <c r="E200" s="76"/>
      <c r="F200" s="76"/>
      <c r="G200" s="76"/>
      <c r="H200" s="76"/>
      <c r="I200" s="76"/>
      <c r="J200" s="76"/>
      <c r="K200" s="76"/>
    </row>
    <row r="201" spans="2:11" ht="40.5" customHeight="1" thickBot="1" thickTop="1">
      <c r="B201" s="124" t="s">
        <v>102</v>
      </c>
      <c r="C201" s="125">
        <f>E20</f>
        <v>0</v>
      </c>
      <c r="D201" s="76"/>
      <c r="E201" s="76"/>
      <c r="F201" s="76"/>
      <c r="G201" s="76"/>
      <c r="H201" s="76"/>
      <c r="I201" s="76"/>
      <c r="J201" s="76"/>
      <c r="K201" s="76"/>
    </row>
    <row r="202" spans="2:11" ht="45.75" customHeight="1" thickBot="1" thickTop="1">
      <c r="B202" s="124" t="s">
        <v>103</v>
      </c>
      <c r="C202" s="125">
        <f>C20</f>
        <v>0</v>
      </c>
      <c r="D202" s="76"/>
      <c r="E202" s="76"/>
      <c r="F202" s="76"/>
      <c r="G202" s="76"/>
      <c r="H202" s="76"/>
      <c r="I202" s="76"/>
      <c r="J202" s="76"/>
      <c r="K202" s="76"/>
    </row>
    <row r="203" spans="2:11" ht="24" customHeight="1" thickBot="1" thickTop="1">
      <c r="B203" s="126" t="s">
        <v>104</v>
      </c>
      <c r="C203" s="127">
        <f>C201-C202</f>
        <v>0</v>
      </c>
      <c r="D203" s="76"/>
      <c r="E203" s="76"/>
      <c r="F203" s="76"/>
      <c r="G203" s="76"/>
      <c r="H203" s="76"/>
      <c r="I203" s="76"/>
      <c r="J203" s="76"/>
      <c r="K203" s="76"/>
    </row>
    <row r="204" spans="2:11" ht="16.5" thickBot="1" thickTop="1">
      <c r="B204" s="128" t="s">
        <v>105</v>
      </c>
      <c r="C204" s="129"/>
      <c r="D204" s="76"/>
      <c r="E204" s="76"/>
      <c r="F204" s="76"/>
      <c r="G204" s="76"/>
      <c r="H204" s="76"/>
      <c r="I204" s="76"/>
      <c r="J204" s="76"/>
      <c r="K204" s="76"/>
    </row>
    <row r="205" spans="2:11" ht="34.5" customHeight="1" thickBot="1" thickTop="1">
      <c r="B205" s="124" t="s">
        <v>106</v>
      </c>
      <c r="C205" s="130">
        <f>E37</f>
        <v>0</v>
      </c>
      <c r="D205" s="76"/>
      <c r="E205" s="76"/>
      <c r="F205" s="76"/>
      <c r="G205" s="76"/>
      <c r="H205" s="76"/>
      <c r="I205" s="76"/>
      <c r="J205" s="76"/>
      <c r="K205" s="76"/>
    </row>
    <row r="206" spans="2:11" ht="38.25" customHeight="1" thickBot="1" thickTop="1">
      <c r="B206" s="124" t="s">
        <v>107</v>
      </c>
      <c r="C206" s="130">
        <f>E38</f>
        <v>0</v>
      </c>
      <c r="D206" s="76"/>
      <c r="E206" s="76"/>
      <c r="F206" s="76"/>
      <c r="G206" s="76"/>
      <c r="H206" s="76"/>
      <c r="I206" s="76"/>
      <c r="J206" s="76"/>
      <c r="K206" s="76"/>
    </row>
    <row r="207" spans="2:11" ht="36.75" customHeight="1" thickBot="1" thickTop="1">
      <c r="B207" s="124" t="s">
        <v>108</v>
      </c>
      <c r="C207" s="130">
        <f>E39</f>
        <v>0</v>
      </c>
      <c r="D207" s="76"/>
      <c r="E207" s="76"/>
      <c r="F207" s="76"/>
      <c r="G207" s="76"/>
      <c r="H207" s="76"/>
      <c r="I207" s="76"/>
      <c r="J207" s="76"/>
      <c r="K207" s="76"/>
    </row>
    <row r="208" spans="2:11" ht="39" customHeight="1" thickBot="1" thickTop="1">
      <c r="B208" s="124" t="s">
        <v>109</v>
      </c>
      <c r="C208" s="130">
        <f>F54</f>
        <v>0</v>
      </c>
      <c r="D208" s="76"/>
      <c r="E208" s="76"/>
      <c r="F208" s="76"/>
      <c r="G208" s="76"/>
      <c r="H208" s="76"/>
      <c r="I208" s="76"/>
      <c r="J208" s="76"/>
      <c r="K208" s="76"/>
    </row>
    <row r="209" spans="2:11" ht="37.5" customHeight="1" thickBot="1" thickTop="1">
      <c r="B209" s="124" t="s">
        <v>178</v>
      </c>
      <c r="C209" s="130">
        <f>C49</f>
        <v>0</v>
      </c>
      <c r="D209" s="76"/>
      <c r="E209" s="76"/>
      <c r="F209" s="76"/>
      <c r="G209" s="76"/>
      <c r="H209" s="76"/>
      <c r="I209" s="76"/>
      <c r="J209" s="76"/>
      <c r="K209" s="76"/>
    </row>
    <row r="210" spans="2:11" ht="33" customHeight="1" thickBot="1" thickTop="1">
      <c r="B210" s="124" t="s">
        <v>179</v>
      </c>
      <c r="C210" s="130">
        <f>D61</f>
        <v>0</v>
      </c>
      <c r="D210" s="76"/>
      <c r="E210" s="76"/>
      <c r="F210" s="76"/>
      <c r="G210" s="76"/>
      <c r="H210" s="76"/>
      <c r="I210" s="76"/>
      <c r="J210" s="76"/>
      <c r="K210" s="76"/>
    </row>
    <row r="211" spans="2:11" ht="46.5" customHeight="1" thickBot="1" thickTop="1">
      <c r="B211" s="124" t="s">
        <v>180</v>
      </c>
      <c r="C211" s="130">
        <f>E75</f>
        <v>0</v>
      </c>
      <c r="D211" s="76"/>
      <c r="E211" s="76"/>
      <c r="F211" s="76"/>
      <c r="G211" s="76"/>
      <c r="H211" s="76"/>
      <c r="I211" s="76"/>
      <c r="J211" s="76"/>
      <c r="K211" s="76"/>
    </row>
    <row r="212" spans="2:11" ht="51.75" customHeight="1" thickBot="1" thickTop="1">
      <c r="B212" s="124" t="s">
        <v>181</v>
      </c>
      <c r="C212" s="125">
        <f>E80</f>
        <v>0</v>
      </c>
      <c r="D212" s="76"/>
      <c r="E212" s="76"/>
      <c r="F212" s="76"/>
      <c r="G212" s="76"/>
      <c r="H212" s="76"/>
      <c r="I212" s="76"/>
      <c r="J212" s="76"/>
      <c r="K212" s="76"/>
    </row>
    <row r="213" spans="2:11" ht="30" customHeight="1" thickBot="1" thickTop="1">
      <c r="B213" s="124" t="s">
        <v>110</v>
      </c>
      <c r="C213" s="131">
        <f>E143</f>
        <v>0</v>
      </c>
      <c r="D213" s="76"/>
      <c r="E213" s="76"/>
      <c r="F213" s="76"/>
      <c r="G213" s="76"/>
      <c r="H213" s="76"/>
      <c r="I213" s="76"/>
      <c r="J213" s="76"/>
      <c r="K213" s="76"/>
    </row>
    <row r="214" spans="2:11" ht="30" customHeight="1" thickBot="1" thickTop="1">
      <c r="B214" s="124" t="s">
        <v>144</v>
      </c>
      <c r="C214" s="131">
        <f>F159</f>
        <v>0</v>
      </c>
      <c r="D214" s="76"/>
      <c r="E214" s="76"/>
      <c r="F214" s="76"/>
      <c r="G214" s="76"/>
      <c r="H214" s="76"/>
      <c r="I214" s="76"/>
      <c r="J214" s="76"/>
      <c r="K214" s="76"/>
    </row>
    <row r="215" spans="2:11" ht="30" customHeight="1" thickBot="1" thickTop="1">
      <c r="B215" s="124" t="s">
        <v>145</v>
      </c>
      <c r="C215" s="131">
        <f>F176</f>
        <v>0</v>
      </c>
      <c r="D215" s="76"/>
      <c r="E215" s="76"/>
      <c r="F215" s="76"/>
      <c r="G215" s="76"/>
      <c r="H215" s="76"/>
      <c r="I215" s="76"/>
      <c r="J215" s="76"/>
      <c r="K215" s="76"/>
    </row>
    <row r="216" spans="2:11" ht="30" customHeight="1" thickBot="1" thickTop="1">
      <c r="B216" s="124" t="s">
        <v>146</v>
      </c>
      <c r="C216" s="131">
        <f>F192</f>
        <v>0</v>
      </c>
      <c r="D216" s="76"/>
      <c r="E216" s="76"/>
      <c r="F216" s="76"/>
      <c r="G216" s="76"/>
      <c r="H216" s="76"/>
      <c r="I216" s="76"/>
      <c r="J216" s="76"/>
      <c r="K216" s="76"/>
    </row>
    <row r="217" spans="2:11" ht="43.5" customHeight="1" thickBot="1" thickTop="1">
      <c r="B217" s="126" t="s">
        <v>111</v>
      </c>
      <c r="C217" s="127">
        <f>IF((C201+C205+C206+C207+C208+C209+C210)&lt;0,"ERROR",C201+C205+C206+C207+C208+C209+C210)</f>
        <v>0</v>
      </c>
      <c r="D217" s="76"/>
      <c r="E217" s="76"/>
      <c r="F217" s="76"/>
      <c r="G217" s="76"/>
      <c r="H217" s="76"/>
      <c r="I217" s="76"/>
      <c r="J217" s="76"/>
      <c r="K217" s="76"/>
    </row>
    <row r="218" spans="2:11" ht="37.5" customHeight="1" thickBot="1" thickTop="1">
      <c r="B218" s="126" t="s">
        <v>147</v>
      </c>
      <c r="C218" s="127">
        <f>C202+C211+C212+C213+C214+C215-C216</f>
        <v>0</v>
      </c>
      <c r="D218" s="76"/>
      <c r="E218" s="76"/>
      <c r="F218" s="76"/>
      <c r="G218" s="76"/>
      <c r="H218" s="76"/>
      <c r="I218" s="76"/>
      <c r="J218" s="76"/>
      <c r="K218" s="76"/>
    </row>
    <row r="219" spans="2:11" ht="50.25" customHeight="1" thickBot="1" thickTop="1">
      <c r="B219" s="126" t="s">
        <v>112</v>
      </c>
      <c r="C219" s="127">
        <f>C217-C218</f>
        <v>0</v>
      </c>
      <c r="E219" s="217" t="str">
        <f>IF(C219&lt;0,"INCUMPLE OBJETIVO DE ESTABILIDAD PRESUPUESTARIA"," CUMPLE OBJETIVO ESTABILIDAD PRESUPUESTARIA")</f>
        <v> CUMPLE OBJETIVO ESTABILIDAD PRESUPUESTARIA</v>
      </c>
      <c r="F219" s="217"/>
      <c r="G219" s="76"/>
      <c r="H219" s="76"/>
      <c r="I219" s="76"/>
      <c r="J219" s="76"/>
      <c r="K219" s="76"/>
    </row>
    <row r="220" spans="2:11" ht="39.75" customHeight="1" thickBot="1" thickTop="1">
      <c r="B220" s="132" t="s">
        <v>113</v>
      </c>
      <c r="C220" s="133">
        <f>IF(C219=0,0,C219/C217)</f>
        <v>0</v>
      </c>
      <c r="D220" s="76"/>
      <c r="E220" s="76"/>
      <c r="F220" s="76"/>
      <c r="G220" s="76"/>
      <c r="H220" s="76"/>
      <c r="I220" s="76"/>
      <c r="J220" s="76"/>
      <c r="K220" s="76"/>
    </row>
    <row r="221" spans="2:11" ht="15">
      <c r="B221" s="79"/>
      <c r="C221" s="76"/>
      <c r="D221" s="76"/>
      <c r="E221" s="76"/>
      <c r="F221" s="76"/>
      <c r="G221" s="76"/>
      <c r="H221" s="76"/>
      <c r="I221" s="76"/>
      <c r="J221" s="76"/>
      <c r="K221" s="76"/>
    </row>
    <row r="222" spans="2:11" ht="30" customHeight="1" thickBot="1">
      <c r="B222" s="134"/>
      <c r="C222" s="76"/>
      <c r="D222" s="76"/>
      <c r="E222" s="76"/>
      <c r="F222" s="76"/>
      <c r="G222" s="76"/>
      <c r="H222" s="76"/>
      <c r="I222" s="76"/>
      <c r="J222" s="76"/>
      <c r="K222" s="76"/>
    </row>
    <row r="223" spans="2:11" ht="30" thickBot="1">
      <c r="B223" s="68" t="s">
        <v>52</v>
      </c>
      <c r="C223" s="69"/>
      <c r="D223" s="76"/>
      <c r="E223" s="76"/>
      <c r="F223" s="76"/>
      <c r="G223" s="76"/>
      <c r="H223" s="76"/>
      <c r="I223" s="76"/>
      <c r="J223" s="76"/>
      <c r="K223" s="76"/>
    </row>
    <row r="224" spans="2:11" ht="15">
      <c r="B224" s="79"/>
      <c r="C224" s="76"/>
      <c r="D224" s="76"/>
      <c r="E224" s="76"/>
      <c r="F224" s="76"/>
      <c r="G224" s="76"/>
      <c r="H224" s="76"/>
      <c r="I224" s="76"/>
      <c r="J224" s="76"/>
      <c r="K224" s="76"/>
    </row>
    <row r="225" spans="2:11" ht="15">
      <c r="B225" s="79"/>
      <c r="C225" s="76"/>
      <c r="D225" s="76"/>
      <c r="E225" s="76"/>
      <c r="F225" s="76"/>
      <c r="G225" s="76"/>
      <c r="H225" s="76"/>
      <c r="I225" s="76"/>
      <c r="J225" s="76"/>
      <c r="K225" s="76"/>
    </row>
    <row r="226" spans="2:11" ht="15">
      <c r="B226" s="79"/>
      <c r="C226" s="76"/>
      <c r="D226" s="76"/>
      <c r="E226" s="76"/>
      <c r="F226" s="76"/>
      <c r="G226" s="76"/>
      <c r="H226" s="76"/>
      <c r="I226" s="76"/>
      <c r="J226" s="76"/>
      <c r="K226" s="76"/>
    </row>
    <row r="227" spans="2:11" ht="15">
      <c r="B227" s="79"/>
      <c r="C227" s="76"/>
      <c r="D227" s="76"/>
      <c r="E227" s="76"/>
      <c r="F227" s="76"/>
      <c r="G227" s="76"/>
      <c r="H227" s="76"/>
      <c r="I227" s="76"/>
      <c r="J227" s="76"/>
      <c r="K227" s="76"/>
    </row>
    <row r="228" spans="2:11" ht="15">
      <c r="B228" s="79"/>
      <c r="C228" s="76"/>
      <c r="D228" s="76"/>
      <c r="E228" s="76"/>
      <c r="F228" s="76"/>
      <c r="G228" s="76"/>
      <c r="H228" s="76"/>
      <c r="I228" s="76"/>
      <c r="J228" s="76"/>
      <c r="K228" s="76"/>
    </row>
    <row r="229" spans="2:11" ht="15">
      <c r="B229" s="79"/>
      <c r="C229" s="76"/>
      <c r="D229" s="76"/>
      <c r="E229" s="76"/>
      <c r="F229" s="76"/>
      <c r="G229" s="76"/>
      <c r="H229" s="76"/>
      <c r="I229" s="76"/>
      <c r="J229" s="76"/>
      <c r="K229" s="76"/>
    </row>
    <row r="230" spans="2:11" ht="15">
      <c r="B230" s="79"/>
      <c r="C230" s="76"/>
      <c r="D230" s="76"/>
      <c r="E230" s="76"/>
      <c r="F230" s="76"/>
      <c r="G230" s="76"/>
      <c r="H230" s="76"/>
      <c r="I230" s="76"/>
      <c r="J230" s="76"/>
      <c r="K230" s="76"/>
    </row>
    <row r="231" spans="2:11" ht="15">
      <c r="B231" s="79"/>
      <c r="C231" s="76"/>
      <c r="D231" s="76"/>
      <c r="E231" s="76"/>
      <c r="F231" s="76"/>
      <c r="G231" s="76"/>
      <c r="H231" s="76"/>
      <c r="I231" s="76"/>
      <c r="J231" s="76"/>
      <c r="K231" s="76"/>
    </row>
    <row r="232" spans="2:11" ht="15">
      <c r="B232" s="79"/>
      <c r="C232" s="76"/>
      <c r="D232" s="76"/>
      <c r="E232" s="76"/>
      <c r="F232" s="76"/>
      <c r="G232" s="76"/>
      <c r="H232" s="76"/>
      <c r="I232" s="76"/>
      <c r="J232" s="76"/>
      <c r="K232" s="76"/>
    </row>
    <row r="233" spans="2:11" ht="15">
      <c r="B233" s="79"/>
      <c r="C233" s="76"/>
      <c r="D233" s="76"/>
      <c r="E233" s="76"/>
      <c r="F233" s="76"/>
      <c r="G233" s="76"/>
      <c r="H233" s="76"/>
      <c r="I233" s="76"/>
      <c r="J233" s="76"/>
      <c r="K233" s="76"/>
    </row>
    <row r="234" spans="2:11" ht="15">
      <c r="B234" s="79"/>
      <c r="C234" s="76"/>
      <c r="D234" s="76"/>
      <c r="E234" s="76"/>
      <c r="F234" s="76"/>
      <c r="G234" s="76"/>
      <c r="H234" s="76"/>
      <c r="I234" s="76"/>
      <c r="J234" s="76"/>
      <c r="K234" s="76"/>
    </row>
    <row r="235" spans="2:11" ht="15">
      <c r="B235" s="79"/>
      <c r="C235" s="76"/>
      <c r="D235" s="76"/>
      <c r="E235" s="76"/>
      <c r="F235" s="76"/>
      <c r="G235" s="76"/>
      <c r="H235" s="76"/>
      <c r="I235" s="76"/>
      <c r="J235" s="76"/>
      <c r="K235" s="76"/>
    </row>
    <row r="236" spans="2:11" ht="15">
      <c r="B236" s="79"/>
      <c r="C236" s="76"/>
      <c r="D236" s="76"/>
      <c r="E236" s="76"/>
      <c r="F236" s="76"/>
      <c r="G236" s="76"/>
      <c r="H236" s="76"/>
      <c r="I236" s="76"/>
      <c r="J236" s="76"/>
      <c r="K236" s="76"/>
    </row>
    <row r="237" spans="2:11" ht="15">
      <c r="B237" s="79"/>
      <c r="C237" s="76"/>
      <c r="D237" s="76"/>
      <c r="E237" s="76"/>
      <c r="F237" s="76"/>
      <c r="G237" s="76"/>
      <c r="H237" s="76"/>
      <c r="I237" s="76"/>
      <c r="J237" s="76"/>
      <c r="K237" s="76"/>
    </row>
    <row r="238" spans="2:11" ht="15">
      <c r="B238" s="79"/>
      <c r="C238" s="76"/>
      <c r="D238" s="76"/>
      <c r="E238" s="76"/>
      <c r="F238" s="76"/>
      <c r="G238" s="76"/>
      <c r="H238" s="76"/>
      <c r="I238" s="76"/>
      <c r="J238" s="76"/>
      <c r="K238" s="76"/>
    </row>
    <row r="239" spans="2:11" ht="15">
      <c r="B239" s="79"/>
      <c r="C239" s="76"/>
      <c r="D239" s="76"/>
      <c r="E239" s="76"/>
      <c r="F239" s="76"/>
      <c r="G239" s="76"/>
      <c r="H239" s="76"/>
      <c r="I239" s="76"/>
      <c r="J239" s="76"/>
      <c r="K239" s="76"/>
    </row>
    <row r="240" spans="2:11" ht="15">
      <c r="B240" s="79"/>
      <c r="C240" s="76"/>
      <c r="D240" s="76"/>
      <c r="E240" s="76"/>
      <c r="F240" s="76"/>
      <c r="G240" s="76"/>
      <c r="H240" s="76"/>
      <c r="I240" s="76"/>
      <c r="J240" s="76"/>
      <c r="K240" s="76"/>
    </row>
    <row r="241" spans="2:11" ht="15">
      <c r="B241" s="79"/>
      <c r="C241" s="76"/>
      <c r="D241" s="76"/>
      <c r="E241" s="76"/>
      <c r="F241" s="76"/>
      <c r="G241" s="76"/>
      <c r="H241" s="76"/>
      <c r="I241" s="76"/>
      <c r="J241" s="76"/>
      <c r="K241" s="76"/>
    </row>
    <row r="242" spans="2:11" ht="15">
      <c r="B242" s="79"/>
      <c r="C242" s="76"/>
      <c r="D242" s="76"/>
      <c r="E242" s="76"/>
      <c r="F242" s="76"/>
      <c r="G242" s="76"/>
      <c r="H242" s="76"/>
      <c r="I242" s="76"/>
      <c r="J242" s="76"/>
      <c r="K242" s="76"/>
    </row>
    <row r="243" spans="2:11" ht="15">
      <c r="B243" s="79"/>
      <c r="C243" s="76"/>
      <c r="D243" s="76"/>
      <c r="E243" s="76"/>
      <c r="F243" s="76"/>
      <c r="G243" s="76"/>
      <c r="H243" s="76"/>
      <c r="I243" s="76"/>
      <c r="J243" s="76"/>
      <c r="K243" s="76"/>
    </row>
    <row r="244" spans="2:11" ht="15">
      <c r="B244" s="79"/>
      <c r="C244" s="76"/>
      <c r="D244" s="76"/>
      <c r="E244" s="76"/>
      <c r="F244" s="76"/>
      <c r="G244" s="76"/>
      <c r="H244" s="76"/>
      <c r="I244" s="76"/>
      <c r="J244" s="76"/>
      <c r="K244" s="76"/>
    </row>
    <row r="245" spans="2:11" ht="15">
      <c r="B245" s="79"/>
      <c r="C245" s="76"/>
      <c r="D245" s="76"/>
      <c r="E245" s="76"/>
      <c r="F245" s="76"/>
      <c r="G245" s="76"/>
      <c r="H245" s="76"/>
      <c r="I245" s="76"/>
      <c r="J245" s="76"/>
      <c r="K245" s="76"/>
    </row>
    <row r="246" spans="2:11" ht="15">
      <c r="B246" s="79"/>
      <c r="C246" s="76"/>
      <c r="D246" s="76"/>
      <c r="E246" s="76"/>
      <c r="F246" s="76"/>
      <c r="G246" s="76"/>
      <c r="H246" s="76"/>
      <c r="I246" s="76"/>
      <c r="J246" s="76"/>
      <c r="K246" s="76"/>
    </row>
    <row r="247" spans="2:11" ht="15">
      <c r="B247" s="79"/>
      <c r="C247" s="76"/>
      <c r="D247" s="76"/>
      <c r="E247" s="76"/>
      <c r="F247" s="76"/>
      <c r="G247" s="76"/>
      <c r="H247" s="76"/>
      <c r="I247" s="76"/>
      <c r="J247" s="76"/>
      <c r="K247" s="76"/>
    </row>
    <row r="248" spans="2:11" ht="15">
      <c r="B248" s="79"/>
      <c r="C248" s="76"/>
      <c r="D248" s="76"/>
      <c r="E248" s="76"/>
      <c r="F248" s="76"/>
      <c r="G248" s="76"/>
      <c r="H248" s="76"/>
      <c r="I248" s="76"/>
      <c r="J248" s="76"/>
      <c r="K248" s="76"/>
    </row>
    <row r="249" spans="2:11" ht="15">
      <c r="B249" s="79"/>
      <c r="C249" s="76"/>
      <c r="D249" s="76"/>
      <c r="E249" s="76"/>
      <c r="F249" s="76"/>
      <c r="G249" s="76"/>
      <c r="H249" s="76"/>
      <c r="I249" s="76"/>
      <c r="J249" s="76"/>
      <c r="K249" s="76"/>
    </row>
    <row r="250" spans="2:11" ht="15">
      <c r="B250" s="79"/>
      <c r="C250" s="76"/>
      <c r="D250" s="76"/>
      <c r="E250" s="76"/>
      <c r="F250" s="76"/>
      <c r="G250" s="76"/>
      <c r="H250" s="76"/>
      <c r="I250" s="76"/>
      <c r="J250" s="76"/>
      <c r="K250" s="76"/>
    </row>
    <row r="251" spans="2:11" ht="15">
      <c r="B251" s="79"/>
      <c r="C251" s="76"/>
      <c r="D251" s="76"/>
      <c r="E251" s="76"/>
      <c r="F251" s="76"/>
      <c r="G251" s="76"/>
      <c r="H251" s="76"/>
      <c r="I251" s="76"/>
      <c r="J251" s="76"/>
      <c r="K251" s="76"/>
    </row>
    <row r="252" spans="2:11" ht="15">
      <c r="B252" s="79"/>
      <c r="C252" s="76"/>
      <c r="D252" s="76"/>
      <c r="E252" s="76"/>
      <c r="F252" s="76"/>
      <c r="G252" s="76"/>
      <c r="H252" s="76"/>
      <c r="I252" s="76"/>
      <c r="J252" s="76"/>
      <c r="K252" s="76"/>
    </row>
    <row r="253" spans="2:11" ht="15">
      <c r="B253" s="79"/>
      <c r="C253" s="76"/>
      <c r="D253" s="76"/>
      <c r="E253" s="76"/>
      <c r="F253" s="76"/>
      <c r="G253" s="76"/>
      <c r="H253" s="76"/>
      <c r="I253" s="76"/>
      <c r="J253" s="76"/>
      <c r="K253" s="76"/>
    </row>
    <row r="254" spans="2:11" ht="15">
      <c r="B254" s="79"/>
      <c r="C254" s="76"/>
      <c r="D254" s="76"/>
      <c r="E254" s="76"/>
      <c r="F254" s="76"/>
      <c r="G254" s="76"/>
      <c r="H254" s="76"/>
      <c r="I254" s="76"/>
      <c r="J254" s="76"/>
      <c r="K254" s="76"/>
    </row>
    <row r="255" spans="2:11" ht="15">
      <c r="B255" s="79"/>
      <c r="C255" s="76"/>
      <c r="D255" s="76"/>
      <c r="E255" s="76"/>
      <c r="F255" s="76"/>
      <c r="G255" s="76"/>
      <c r="H255" s="76"/>
      <c r="I255" s="76"/>
      <c r="J255" s="76"/>
      <c r="K255" s="76"/>
    </row>
    <row r="256" spans="2:11" ht="15">
      <c r="B256" s="79"/>
      <c r="C256" s="76"/>
      <c r="D256" s="76"/>
      <c r="E256" s="76"/>
      <c r="F256" s="76"/>
      <c r="G256" s="76"/>
      <c r="H256" s="76"/>
      <c r="I256" s="76"/>
      <c r="J256" s="76"/>
      <c r="K256" s="76"/>
    </row>
    <row r="257" spans="2:11" ht="15">
      <c r="B257" s="79"/>
      <c r="C257" s="76"/>
      <c r="D257" s="76"/>
      <c r="E257" s="76"/>
      <c r="F257" s="76"/>
      <c r="G257" s="76"/>
      <c r="H257" s="76"/>
      <c r="I257" s="76"/>
      <c r="J257" s="76"/>
      <c r="K257" s="76"/>
    </row>
    <row r="258" spans="2:11" ht="15">
      <c r="B258" s="79"/>
      <c r="C258" s="76"/>
      <c r="D258" s="76"/>
      <c r="E258" s="76"/>
      <c r="F258" s="76"/>
      <c r="G258" s="76"/>
      <c r="H258" s="76"/>
      <c r="I258" s="76"/>
      <c r="J258" s="76"/>
      <c r="K258" s="76"/>
    </row>
    <row r="259" spans="2:11" ht="15">
      <c r="B259" s="79"/>
      <c r="C259" s="76"/>
      <c r="D259" s="76"/>
      <c r="E259" s="76"/>
      <c r="F259" s="76"/>
      <c r="G259" s="76"/>
      <c r="H259" s="76"/>
      <c r="I259" s="76"/>
      <c r="J259" s="76"/>
      <c r="K259" s="76"/>
    </row>
    <row r="260" spans="2:11" ht="15">
      <c r="B260" s="79"/>
      <c r="C260" s="76"/>
      <c r="D260" s="76"/>
      <c r="E260" s="76"/>
      <c r="F260" s="76"/>
      <c r="G260" s="76"/>
      <c r="H260" s="76"/>
      <c r="I260" s="76"/>
      <c r="J260" s="76"/>
      <c r="K260" s="76"/>
    </row>
    <row r="261" spans="2:11" ht="15">
      <c r="B261" s="79"/>
      <c r="C261" s="76"/>
      <c r="D261" s="76"/>
      <c r="E261" s="76"/>
      <c r="F261" s="76"/>
      <c r="G261" s="76"/>
      <c r="H261" s="76"/>
      <c r="I261" s="76"/>
      <c r="J261" s="76"/>
      <c r="K261" s="76"/>
    </row>
    <row r="262" spans="2:11" ht="15">
      <c r="B262" s="79"/>
      <c r="C262" s="76"/>
      <c r="D262" s="76"/>
      <c r="E262" s="76"/>
      <c r="F262" s="76"/>
      <c r="G262" s="76"/>
      <c r="H262" s="76"/>
      <c r="I262" s="76"/>
      <c r="J262" s="76"/>
      <c r="K262" s="76"/>
    </row>
    <row r="263" spans="2:11" ht="15">
      <c r="B263" s="79"/>
      <c r="C263" s="76"/>
      <c r="D263" s="76"/>
      <c r="E263" s="76"/>
      <c r="F263" s="76"/>
      <c r="G263" s="76"/>
      <c r="H263" s="76"/>
      <c r="I263" s="76"/>
      <c r="J263" s="76"/>
      <c r="K263" s="76"/>
    </row>
    <row r="264" spans="2:11" ht="15">
      <c r="B264" s="79"/>
      <c r="C264" s="76"/>
      <c r="D264" s="76"/>
      <c r="E264" s="76"/>
      <c r="F264" s="76"/>
      <c r="G264" s="76"/>
      <c r="H264" s="76"/>
      <c r="I264" s="76"/>
      <c r="J264" s="76"/>
      <c r="K264" s="76"/>
    </row>
    <row r="265" spans="2:11" ht="15">
      <c r="B265" s="79"/>
      <c r="C265" s="76"/>
      <c r="D265" s="76"/>
      <c r="E265" s="76"/>
      <c r="F265" s="76"/>
      <c r="G265" s="76"/>
      <c r="H265" s="76"/>
      <c r="I265" s="76"/>
      <c r="J265" s="76"/>
      <c r="K265" s="76"/>
    </row>
    <row r="266" spans="2:11" ht="15">
      <c r="B266" s="79"/>
      <c r="C266" s="76"/>
      <c r="D266" s="76"/>
      <c r="E266" s="76"/>
      <c r="F266" s="76"/>
      <c r="G266" s="76"/>
      <c r="H266" s="76"/>
      <c r="I266" s="76"/>
      <c r="J266" s="76"/>
      <c r="K266" s="76"/>
    </row>
    <row r="267" spans="2:11" ht="15">
      <c r="B267" s="79"/>
      <c r="C267" s="76"/>
      <c r="D267" s="76"/>
      <c r="E267" s="76"/>
      <c r="F267" s="76"/>
      <c r="G267" s="76"/>
      <c r="H267" s="76"/>
      <c r="I267" s="76"/>
      <c r="J267" s="76"/>
      <c r="K267" s="76"/>
    </row>
    <row r="268" spans="2:11" ht="15">
      <c r="B268" s="79"/>
      <c r="C268" s="76"/>
      <c r="D268" s="76"/>
      <c r="E268" s="76"/>
      <c r="F268" s="76"/>
      <c r="G268" s="76"/>
      <c r="H268" s="76"/>
      <c r="I268" s="76"/>
      <c r="J268" s="76"/>
      <c r="K268" s="76"/>
    </row>
    <row r="269" spans="2:11" ht="15">
      <c r="B269" s="79"/>
      <c r="C269" s="76"/>
      <c r="D269" s="76"/>
      <c r="E269" s="76"/>
      <c r="F269" s="76"/>
      <c r="G269" s="76"/>
      <c r="H269" s="76"/>
      <c r="I269" s="76"/>
      <c r="J269" s="76"/>
      <c r="K269" s="76"/>
    </row>
    <row r="270" spans="2:11" ht="15">
      <c r="B270" s="79"/>
      <c r="C270" s="76"/>
      <c r="D270" s="76"/>
      <c r="E270" s="76"/>
      <c r="F270" s="76"/>
      <c r="G270" s="76"/>
      <c r="H270" s="76"/>
      <c r="I270" s="76"/>
      <c r="J270" s="76"/>
      <c r="K270" s="76"/>
    </row>
    <row r="271" spans="2:11" ht="15">
      <c r="B271" s="79"/>
      <c r="C271" s="76"/>
      <c r="D271" s="76"/>
      <c r="E271" s="76"/>
      <c r="F271" s="76"/>
      <c r="G271" s="76"/>
      <c r="H271" s="76"/>
      <c r="I271" s="76"/>
      <c r="J271" s="76"/>
      <c r="K271" s="76"/>
    </row>
    <row r="272" spans="2:11" ht="15">
      <c r="B272" s="79"/>
      <c r="C272" s="76"/>
      <c r="D272" s="76"/>
      <c r="E272" s="76"/>
      <c r="F272" s="76"/>
      <c r="G272" s="76"/>
      <c r="H272" s="76"/>
      <c r="I272" s="76"/>
      <c r="J272" s="76"/>
      <c r="K272" s="76"/>
    </row>
    <row r="273" spans="2:11" ht="15">
      <c r="B273" s="79"/>
      <c r="C273" s="76"/>
      <c r="D273" s="76"/>
      <c r="E273" s="76"/>
      <c r="F273" s="76"/>
      <c r="G273" s="76"/>
      <c r="H273" s="76"/>
      <c r="I273" s="76"/>
      <c r="J273" s="76"/>
      <c r="K273" s="76"/>
    </row>
    <row r="274" spans="2:11" ht="15">
      <c r="B274" s="79"/>
      <c r="C274" s="76"/>
      <c r="D274" s="76"/>
      <c r="E274" s="76"/>
      <c r="F274" s="76"/>
      <c r="G274" s="76"/>
      <c r="H274" s="76"/>
      <c r="I274" s="76"/>
      <c r="J274" s="76"/>
      <c r="K274" s="76"/>
    </row>
    <row r="275" spans="2:11" ht="15">
      <c r="B275" s="79"/>
      <c r="C275" s="76"/>
      <c r="D275" s="76"/>
      <c r="E275" s="76"/>
      <c r="F275" s="76"/>
      <c r="G275" s="76"/>
      <c r="H275" s="76"/>
      <c r="I275" s="76"/>
      <c r="J275" s="76"/>
      <c r="K275" s="76"/>
    </row>
    <row r="276" spans="2:11" ht="15">
      <c r="B276" s="79"/>
      <c r="C276" s="76"/>
      <c r="D276" s="76"/>
      <c r="E276" s="76"/>
      <c r="F276" s="76"/>
      <c r="G276" s="76"/>
      <c r="H276" s="76"/>
      <c r="I276" s="76"/>
      <c r="J276" s="76"/>
      <c r="K276" s="76"/>
    </row>
    <row r="277" spans="2:11" ht="15">
      <c r="B277" s="79"/>
      <c r="C277" s="76"/>
      <c r="D277" s="76"/>
      <c r="E277" s="76"/>
      <c r="F277" s="76"/>
      <c r="G277" s="76"/>
      <c r="H277" s="76"/>
      <c r="I277" s="76"/>
      <c r="J277" s="76"/>
      <c r="K277" s="76"/>
    </row>
    <row r="278" spans="2:11" ht="15">
      <c r="B278" s="79"/>
      <c r="C278" s="76"/>
      <c r="D278" s="76"/>
      <c r="E278" s="76"/>
      <c r="F278" s="76"/>
      <c r="G278" s="76"/>
      <c r="H278" s="76"/>
      <c r="I278" s="76"/>
      <c r="J278" s="76"/>
      <c r="K278" s="76"/>
    </row>
    <row r="279" spans="2:11" ht="15">
      <c r="B279" s="79"/>
      <c r="C279" s="76"/>
      <c r="D279" s="76"/>
      <c r="E279" s="76"/>
      <c r="F279" s="76"/>
      <c r="G279" s="76"/>
      <c r="H279" s="76"/>
      <c r="I279" s="76"/>
      <c r="J279" s="76"/>
      <c r="K279" s="76"/>
    </row>
    <row r="280" spans="2:11" ht="15">
      <c r="B280" s="79"/>
      <c r="C280" s="76"/>
      <c r="D280" s="76"/>
      <c r="E280" s="76"/>
      <c r="F280" s="76"/>
      <c r="G280" s="76"/>
      <c r="H280" s="76"/>
      <c r="I280" s="76"/>
      <c r="J280" s="76"/>
      <c r="K280" s="76"/>
    </row>
    <row r="281" spans="2:11" ht="15">
      <c r="B281" s="79"/>
      <c r="C281" s="76"/>
      <c r="D281" s="76"/>
      <c r="E281" s="76"/>
      <c r="F281" s="76"/>
      <c r="G281" s="76"/>
      <c r="H281" s="76"/>
      <c r="I281" s="76"/>
      <c r="J281" s="76"/>
      <c r="K281" s="76"/>
    </row>
    <row r="282" spans="2:11" ht="15">
      <c r="B282" s="79"/>
      <c r="C282" s="76"/>
      <c r="D282" s="76"/>
      <c r="E282" s="76"/>
      <c r="F282" s="76"/>
      <c r="G282" s="76"/>
      <c r="H282" s="76"/>
      <c r="I282" s="76"/>
      <c r="J282" s="76"/>
      <c r="K282" s="76"/>
    </row>
    <row r="283" spans="2:11" ht="15">
      <c r="B283" s="79"/>
      <c r="C283" s="76"/>
      <c r="D283" s="76"/>
      <c r="E283" s="76"/>
      <c r="F283" s="76"/>
      <c r="G283" s="76"/>
      <c r="H283" s="76"/>
      <c r="I283" s="76"/>
      <c r="J283" s="76"/>
      <c r="K283" s="76"/>
    </row>
    <row r="284" spans="2:11" ht="15">
      <c r="B284" s="79"/>
      <c r="C284" s="76"/>
      <c r="D284" s="76"/>
      <c r="E284" s="76"/>
      <c r="F284" s="76"/>
      <c r="G284" s="76"/>
      <c r="H284" s="76"/>
      <c r="I284" s="76"/>
      <c r="J284" s="76"/>
      <c r="K284" s="76"/>
    </row>
    <row r="285" spans="2:11" ht="15">
      <c r="B285" s="79"/>
      <c r="C285" s="76"/>
      <c r="D285" s="76"/>
      <c r="E285" s="76"/>
      <c r="F285" s="76"/>
      <c r="G285" s="76"/>
      <c r="H285" s="76"/>
      <c r="I285" s="76"/>
      <c r="J285" s="76"/>
      <c r="K285" s="76"/>
    </row>
    <row r="286" spans="2:11" ht="15">
      <c r="B286" s="79"/>
      <c r="C286" s="76"/>
      <c r="D286" s="76"/>
      <c r="E286" s="76"/>
      <c r="F286" s="76"/>
      <c r="G286" s="76"/>
      <c r="H286" s="76"/>
      <c r="I286" s="76"/>
      <c r="J286" s="76"/>
      <c r="K286" s="76"/>
    </row>
    <row r="287" spans="2:11" ht="15">
      <c r="B287" s="79"/>
      <c r="C287" s="76"/>
      <c r="D287" s="76"/>
      <c r="E287" s="76"/>
      <c r="F287" s="76"/>
      <c r="G287" s="76"/>
      <c r="H287" s="76"/>
      <c r="I287" s="76"/>
      <c r="J287" s="76"/>
      <c r="K287" s="76"/>
    </row>
    <row r="288" spans="2:11" ht="15">
      <c r="B288" s="79"/>
      <c r="C288" s="76"/>
      <c r="D288" s="76"/>
      <c r="E288" s="76"/>
      <c r="F288" s="76"/>
      <c r="G288" s="76"/>
      <c r="H288" s="76"/>
      <c r="I288" s="76"/>
      <c r="J288" s="76"/>
      <c r="K288" s="76"/>
    </row>
    <row r="289" spans="2:11" ht="15">
      <c r="B289" s="79"/>
      <c r="C289" s="76"/>
      <c r="D289" s="76"/>
      <c r="E289" s="76"/>
      <c r="F289" s="76"/>
      <c r="G289" s="76"/>
      <c r="H289" s="76"/>
      <c r="I289" s="76"/>
      <c r="J289" s="76"/>
      <c r="K289" s="76"/>
    </row>
    <row r="290" spans="2:11" ht="15">
      <c r="B290" s="79"/>
      <c r="C290" s="76"/>
      <c r="D290" s="76"/>
      <c r="E290" s="76"/>
      <c r="F290" s="76"/>
      <c r="G290" s="76"/>
      <c r="H290" s="76"/>
      <c r="I290" s="76"/>
      <c r="J290" s="76"/>
      <c r="K290" s="76"/>
    </row>
    <row r="291" spans="2:11" ht="15">
      <c r="B291" s="79"/>
      <c r="C291" s="76"/>
      <c r="D291" s="76"/>
      <c r="E291" s="76"/>
      <c r="F291" s="76"/>
      <c r="G291" s="76"/>
      <c r="H291" s="76"/>
      <c r="I291" s="76"/>
      <c r="J291" s="76"/>
      <c r="K291" s="76"/>
    </row>
    <row r="292" spans="2:11" ht="15">
      <c r="B292" s="79"/>
      <c r="C292" s="76"/>
      <c r="D292" s="76"/>
      <c r="E292" s="76"/>
      <c r="F292" s="76"/>
      <c r="G292" s="76"/>
      <c r="H292" s="76"/>
      <c r="I292" s="76"/>
      <c r="J292" s="76"/>
      <c r="K292" s="76"/>
    </row>
    <row r="293" spans="2:11" ht="15">
      <c r="B293" s="79"/>
      <c r="C293" s="76"/>
      <c r="D293" s="76"/>
      <c r="E293" s="76"/>
      <c r="F293" s="76"/>
      <c r="G293" s="76"/>
      <c r="H293" s="76"/>
      <c r="I293" s="76"/>
      <c r="J293" s="76"/>
      <c r="K293" s="76"/>
    </row>
    <row r="294" spans="2:11" ht="15">
      <c r="B294" s="79"/>
      <c r="C294" s="76"/>
      <c r="D294" s="76"/>
      <c r="E294" s="76"/>
      <c r="F294" s="76"/>
      <c r="G294" s="76"/>
      <c r="H294" s="76"/>
      <c r="I294" s="76"/>
      <c r="J294" s="76"/>
      <c r="K294" s="76"/>
    </row>
    <row r="295" spans="2:11" ht="15">
      <c r="B295" s="79"/>
      <c r="C295" s="76"/>
      <c r="D295" s="76"/>
      <c r="E295" s="76"/>
      <c r="F295" s="76"/>
      <c r="G295" s="76"/>
      <c r="H295" s="76"/>
      <c r="I295" s="76"/>
      <c r="J295" s="76"/>
      <c r="K295" s="76"/>
    </row>
    <row r="296" spans="2:11" ht="15">
      <c r="B296" s="79"/>
      <c r="C296" s="76"/>
      <c r="D296" s="76"/>
      <c r="E296" s="76"/>
      <c r="F296" s="76"/>
      <c r="G296" s="76"/>
      <c r="H296" s="76"/>
      <c r="I296" s="76"/>
      <c r="J296" s="76"/>
      <c r="K296" s="76"/>
    </row>
    <row r="297" spans="2:11" ht="15">
      <c r="B297" s="79"/>
      <c r="C297" s="76"/>
      <c r="D297" s="76"/>
      <c r="E297" s="76"/>
      <c r="F297" s="76"/>
      <c r="G297" s="76"/>
      <c r="H297" s="76"/>
      <c r="I297" s="76"/>
      <c r="J297" s="76"/>
      <c r="K297" s="76"/>
    </row>
    <row r="298" spans="2:11" ht="15">
      <c r="B298" s="79"/>
      <c r="C298" s="76"/>
      <c r="D298" s="76"/>
      <c r="E298" s="76"/>
      <c r="F298" s="76"/>
      <c r="G298" s="76"/>
      <c r="H298" s="76"/>
      <c r="I298" s="76"/>
      <c r="J298" s="76"/>
      <c r="K298" s="76"/>
    </row>
    <row r="299" spans="2:11" ht="15">
      <c r="B299" s="79"/>
      <c r="C299" s="76"/>
      <c r="D299" s="76"/>
      <c r="E299" s="76"/>
      <c r="F299" s="76"/>
      <c r="G299" s="76"/>
      <c r="H299" s="76"/>
      <c r="I299" s="76"/>
      <c r="J299" s="76"/>
      <c r="K299" s="76"/>
    </row>
    <row r="300" spans="2:11" ht="15">
      <c r="B300" s="79"/>
      <c r="C300" s="76"/>
      <c r="D300" s="76"/>
      <c r="E300" s="76"/>
      <c r="F300" s="76"/>
      <c r="G300" s="76"/>
      <c r="H300" s="76"/>
      <c r="I300" s="76"/>
      <c r="J300" s="76"/>
      <c r="K300" s="76"/>
    </row>
    <row r="301" spans="2:11" ht="15">
      <c r="B301" s="79"/>
      <c r="C301" s="76"/>
      <c r="D301" s="76"/>
      <c r="E301" s="76"/>
      <c r="F301" s="76"/>
      <c r="G301" s="76"/>
      <c r="H301" s="76"/>
      <c r="I301" s="76"/>
      <c r="J301" s="76"/>
      <c r="K301" s="76"/>
    </row>
    <row r="302" spans="2:11" ht="15">
      <c r="B302" s="79"/>
      <c r="C302" s="76"/>
      <c r="D302" s="76"/>
      <c r="E302" s="76"/>
      <c r="F302" s="76"/>
      <c r="G302" s="76"/>
      <c r="H302" s="76"/>
      <c r="I302" s="76"/>
      <c r="J302" s="76"/>
      <c r="K302" s="76"/>
    </row>
    <row r="303" spans="2:11" ht="15">
      <c r="B303" s="79"/>
      <c r="C303" s="76"/>
      <c r="D303" s="76"/>
      <c r="E303" s="76"/>
      <c r="F303" s="76"/>
      <c r="G303" s="76"/>
      <c r="H303" s="76"/>
      <c r="I303" s="76"/>
      <c r="J303" s="76"/>
      <c r="K303" s="76"/>
    </row>
    <row r="304" spans="2:11" ht="15">
      <c r="B304" s="79"/>
      <c r="C304" s="76"/>
      <c r="D304" s="76"/>
      <c r="E304" s="76"/>
      <c r="F304" s="76"/>
      <c r="G304" s="76"/>
      <c r="H304" s="76"/>
      <c r="I304" s="76"/>
      <c r="J304" s="76"/>
      <c r="K304" s="76"/>
    </row>
    <row r="305" spans="2:11" ht="15">
      <c r="B305" s="79"/>
      <c r="C305" s="76"/>
      <c r="D305" s="76"/>
      <c r="E305" s="76"/>
      <c r="F305" s="76"/>
      <c r="G305" s="76"/>
      <c r="H305" s="76"/>
      <c r="I305" s="76"/>
      <c r="J305" s="76"/>
      <c r="K305" s="76"/>
    </row>
    <row r="306" spans="2:11" ht="15">
      <c r="B306" s="79"/>
      <c r="C306" s="76"/>
      <c r="D306" s="76"/>
      <c r="E306" s="76"/>
      <c r="F306" s="76"/>
      <c r="G306" s="76"/>
      <c r="H306" s="76"/>
      <c r="I306" s="76"/>
      <c r="J306" s="76"/>
      <c r="K306" s="76"/>
    </row>
    <row r="307" spans="2:11" ht="15">
      <c r="B307" s="79"/>
      <c r="C307" s="76"/>
      <c r="D307" s="76"/>
      <c r="E307" s="76"/>
      <c r="F307" s="76"/>
      <c r="G307" s="76"/>
      <c r="H307" s="76"/>
      <c r="I307" s="76"/>
      <c r="J307" s="76"/>
      <c r="K307" s="76"/>
    </row>
    <row r="308" spans="2:11" ht="15">
      <c r="B308" s="79"/>
      <c r="C308" s="76"/>
      <c r="D308" s="76"/>
      <c r="E308" s="76"/>
      <c r="F308" s="76"/>
      <c r="G308" s="76"/>
      <c r="H308" s="76"/>
      <c r="I308" s="76"/>
      <c r="J308" s="76"/>
      <c r="K308" s="76"/>
    </row>
    <row r="309" spans="2:11" ht="15">
      <c r="B309" s="79"/>
      <c r="C309" s="76"/>
      <c r="D309" s="76"/>
      <c r="E309" s="76"/>
      <c r="F309" s="76"/>
      <c r="G309" s="76"/>
      <c r="H309" s="76"/>
      <c r="I309" s="76"/>
      <c r="J309" s="76"/>
      <c r="K309" s="76"/>
    </row>
    <row r="310" spans="2:11" ht="15">
      <c r="B310" s="79"/>
      <c r="C310" s="76"/>
      <c r="D310" s="76"/>
      <c r="E310" s="76"/>
      <c r="F310" s="76"/>
      <c r="G310" s="76"/>
      <c r="H310" s="76"/>
      <c r="I310" s="76"/>
      <c r="J310" s="76"/>
      <c r="K310" s="76"/>
    </row>
    <row r="311" spans="2:11" ht="15">
      <c r="B311" s="79"/>
      <c r="C311" s="76"/>
      <c r="D311" s="76"/>
      <c r="E311" s="76"/>
      <c r="F311" s="76"/>
      <c r="G311" s="76"/>
      <c r="H311" s="76"/>
      <c r="I311" s="76"/>
      <c r="J311" s="76"/>
      <c r="K311" s="76"/>
    </row>
    <row r="312" spans="2:11" ht="15">
      <c r="B312" s="79"/>
      <c r="C312" s="76"/>
      <c r="D312" s="76"/>
      <c r="E312" s="76"/>
      <c r="F312" s="76"/>
      <c r="G312" s="76"/>
      <c r="H312" s="76"/>
      <c r="I312" s="76"/>
      <c r="J312" s="76"/>
      <c r="K312" s="76"/>
    </row>
    <row r="313" spans="2:11" ht="15">
      <c r="B313" s="79"/>
      <c r="C313" s="76"/>
      <c r="D313" s="76"/>
      <c r="E313" s="76"/>
      <c r="F313" s="76"/>
      <c r="G313" s="76"/>
      <c r="H313" s="76"/>
      <c r="I313" s="76"/>
      <c r="J313" s="76"/>
      <c r="K313" s="76"/>
    </row>
    <row r="314" spans="2:11" ht="15">
      <c r="B314" s="79"/>
      <c r="C314" s="76"/>
      <c r="D314" s="76"/>
      <c r="E314" s="76"/>
      <c r="F314" s="76"/>
      <c r="G314" s="76"/>
      <c r="H314" s="76"/>
      <c r="I314" s="76"/>
      <c r="J314" s="76"/>
      <c r="K314" s="76"/>
    </row>
    <row r="315" spans="2:11" ht="15">
      <c r="B315" s="79"/>
      <c r="C315" s="76"/>
      <c r="D315" s="76"/>
      <c r="E315" s="76"/>
      <c r="F315" s="76"/>
      <c r="G315" s="76"/>
      <c r="H315" s="76"/>
      <c r="I315" s="76"/>
      <c r="J315" s="76"/>
      <c r="K315" s="76"/>
    </row>
    <row r="316" spans="2:11" ht="15">
      <c r="B316" s="79"/>
      <c r="C316" s="76"/>
      <c r="D316" s="76"/>
      <c r="E316" s="76"/>
      <c r="F316" s="76"/>
      <c r="G316" s="76"/>
      <c r="H316" s="76"/>
      <c r="I316" s="76"/>
      <c r="J316" s="76"/>
      <c r="K316" s="76"/>
    </row>
    <row r="317" spans="2:11" ht="15">
      <c r="B317" s="79"/>
      <c r="C317" s="76"/>
      <c r="D317" s="76"/>
      <c r="E317" s="76"/>
      <c r="F317" s="76"/>
      <c r="G317" s="76"/>
      <c r="H317" s="76"/>
      <c r="I317" s="76"/>
      <c r="J317" s="76"/>
      <c r="K317" s="76"/>
    </row>
    <row r="318" spans="2:11" ht="15">
      <c r="B318" s="79"/>
      <c r="C318" s="76"/>
      <c r="D318" s="76"/>
      <c r="E318" s="76"/>
      <c r="F318" s="76"/>
      <c r="G318" s="76"/>
      <c r="H318" s="76"/>
      <c r="I318" s="76"/>
      <c r="J318" s="76"/>
      <c r="K318" s="76"/>
    </row>
    <row r="319" spans="2:11" ht="15">
      <c r="B319" s="79"/>
      <c r="C319" s="76"/>
      <c r="D319" s="76"/>
      <c r="E319" s="76"/>
      <c r="F319" s="76"/>
      <c r="G319" s="76"/>
      <c r="H319" s="76"/>
      <c r="I319" s="76"/>
      <c r="J319" s="76"/>
      <c r="K319" s="76"/>
    </row>
    <row r="320" spans="2:11" ht="15">
      <c r="B320" s="79"/>
      <c r="C320" s="76"/>
      <c r="D320" s="76"/>
      <c r="E320" s="76"/>
      <c r="F320" s="76"/>
      <c r="G320" s="76"/>
      <c r="H320" s="76"/>
      <c r="I320" s="76"/>
      <c r="J320" s="76"/>
      <c r="K320" s="76"/>
    </row>
    <row r="321" spans="2:11" ht="15">
      <c r="B321" s="79"/>
      <c r="C321" s="76"/>
      <c r="D321" s="76"/>
      <c r="E321" s="76"/>
      <c r="F321" s="76"/>
      <c r="G321" s="76"/>
      <c r="H321" s="76"/>
      <c r="I321" s="76"/>
      <c r="J321" s="76"/>
      <c r="K321" s="76"/>
    </row>
    <row r="322" spans="2:11" ht="15">
      <c r="B322" s="79"/>
      <c r="C322" s="76"/>
      <c r="D322" s="76"/>
      <c r="E322" s="76"/>
      <c r="F322" s="76"/>
      <c r="G322" s="76"/>
      <c r="H322" s="76"/>
      <c r="I322" s="76"/>
      <c r="J322" s="76"/>
      <c r="K322" s="76"/>
    </row>
    <row r="323" spans="2:11" ht="15">
      <c r="B323" s="79"/>
      <c r="C323" s="76"/>
      <c r="D323" s="76"/>
      <c r="E323" s="76"/>
      <c r="F323" s="76"/>
      <c r="G323" s="76"/>
      <c r="H323" s="76"/>
      <c r="I323" s="76"/>
      <c r="J323" s="76"/>
      <c r="K323" s="76"/>
    </row>
    <row r="324" spans="2:11" ht="15">
      <c r="B324" s="79"/>
      <c r="C324" s="76"/>
      <c r="D324" s="76"/>
      <c r="E324" s="76"/>
      <c r="F324" s="76"/>
      <c r="G324" s="76"/>
      <c r="H324" s="76"/>
      <c r="I324" s="76"/>
      <c r="J324" s="76"/>
      <c r="K324" s="76"/>
    </row>
    <row r="325" spans="2:11" ht="15">
      <c r="B325" s="79"/>
      <c r="C325" s="76"/>
      <c r="D325" s="76"/>
      <c r="E325" s="76"/>
      <c r="F325" s="76"/>
      <c r="G325" s="76"/>
      <c r="H325" s="76"/>
      <c r="I325" s="76"/>
      <c r="J325" s="76"/>
      <c r="K325" s="76"/>
    </row>
    <row r="326" spans="2:11" ht="15">
      <c r="B326" s="79"/>
      <c r="C326" s="76"/>
      <c r="D326" s="76"/>
      <c r="E326" s="76"/>
      <c r="F326" s="76"/>
      <c r="G326" s="76"/>
      <c r="H326" s="76"/>
      <c r="I326" s="76"/>
      <c r="J326" s="76"/>
      <c r="K326" s="76"/>
    </row>
    <row r="327" spans="2:11" ht="15">
      <c r="B327" s="79"/>
      <c r="C327" s="76"/>
      <c r="D327" s="76"/>
      <c r="E327" s="76"/>
      <c r="F327" s="76"/>
      <c r="G327" s="76"/>
      <c r="H327" s="76"/>
      <c r="I327" s="76"/>
      <c r="J327" s="76"/>
      <c r="K327" s="76"/>
    </row>
    <row r="328" spans="2:11" ht="15">
      <c r="B328" s="79"/>
      <c r="C328" s="76"/>
      <c r="D328" s="76"/>
      <c r="E328" s="76"/>
      <c r="F328" s="76"/>
      <c r="G328" s="76"/>
      <c r="H328" s="76"/>
      <c r="I328" s="76"/>
      <c r="J328" s="76"/>
      <c r="K328" s="76"/>
    </row>
    <row r="329" spans="2:11" ht="15">
      <c r="B329" s="79"/>
      <c r="C329" s="76"/>
      <c r="D329" s="76"/>
      <c r="E329" s="76"/>
      <c r="F329" s="76"/>
      <c r="G329" s="76"/>
      <c r="H329" s="76"/>
      <c r="I329" s="76"/>
      <c r="J329" s="76"/>
      <c r="K329" s="76"/>
    </row>
    <row r="330" spans="2:11" ht="15">
      <c r="B330" s="79"/>
      <c r="C330" s="76"/>
      <c r="D330" s="76"/>
      <c r="E330" s="76"/>
      <c r="F330" s="76"/>
      <c r="G330" s="76"/>
      <c r="H330" s="76"/>
      <c r="I330" s="76"/>
      <c r="J330" s="76"/>
      <c r="K330" s="76"/>
    </row>
    <row r="331" spans="2:11" ht="15">
      <c r="B331" s="79"/>
      <c r="C331" s="76"/>
      <c r="D331" s="76"/>
      <c r="E331" s="76"/>
      <c r="F331" s="76"/>
      <c r="G331" s="76"/>
      <c r="H331" s="76"/>
      <c r="I331" s="76"/>
      <c r="J331" s="76"/>
      <c r="K331" s="76"/>
    </row>
    <row r="332" spans="2:11" ht="15">
      <c r="B332" s="79"/>
      <c r="C332" s="76"/>
      <c r="D332" s="76"/>
      <c r="E332" s="76"/>
      <c r="F332" s="76"/>
      <c r="G332" s="76"/>
      <c r="H332" s="76"/>
      <c r="I332" s="76"/>
      <c r="J332" s="76"/>
      <c r="K332" s="76"/>
    </row>
    <row r="333" spans="2:11" ht="15">
      <c r="B333" s="79"/>
      <c r="C333" s="76"/>
      <c r="D333" s="76"/>
      <c r="E333" s="76"/>
      <c r="F333" s="76"/>
      <c r="G333" s="76"/>
      <c r="H333" s="76"/>
      <c r="I333" s="76"/>
      <c r="J333" s="76"/>
      <c r="K333" s="76"/>
    </row>
    <row r="334" spans="2:11" ht="15">
      <c r="B334" s="79"/>
      <c r="C334" s="76"/>
      <c r="D334" s="76"/>
      <c r="E334" s="76"/>
      <c r="F334" s="76"/>
      <c r="G334" s="76"/>
      <c r="H334" s="76"/>
      <c r="I334" s="76"/>
      <c r="J334" s="76"/>
      <c r="K334" s="76"/>
    </row>
    <row r="335" spans="2:11" ht="15">
      <c r="B335" s="79"/>
      <c r="C335" s="76"/>
      <c r="D335" s="76"/>
      <c r="E335" s="76"/>
      <c r="F335" s="76"/>
      <c r="G335" s="76"/>
      <c r="H335" s="76"/>
      <c r="I335" s="76"/>
      <c r="J335" s="76"/>
      <c r="K335" s="76"/>
    </row>
    <row r="336" spans="2:11" ht="15">
      <c r="B336" s="79"/>
      <c r="C336" s="76"/>
      <c r="D336" s="76"/>
      <c r="E336" s="76"/>
      <c r="F336" s="76"/>
      <c r="G336" s="76"/>
      <c r="H336" s="76"/>
      <c r="I336" s="76"/>
      <c r="J336" s="76"/>
      <c r="K336" s="76"/>
    </row>
    <row r="337" spans="2:11" ht="15">
      <c r="B337" s="79"/>
      <c r="C337" s="76"/>
      <c r="D337" s="76"/>
      <c r="E337" s="76"/>
      <c r="F337" s="76"/>
      <c r="G337" s="76"/>
      <c r="H337" s="76"/>
      <c r="I337" s="76"/>
      <c r="J337" s="76"/>
      <c r="K337" s="76"/>
    </row>
    <row r="338" spans="2:11" ht="15">
      <c r="B338" s="79"/>
      <c r="C338" s="76"/>
      <c r="D338" s="76"/>
      <c r="E338" s="76"/>
      <c r="F338" s="76"/>
      <c r="G338" s="76"/>
      <c r="H338" s="76"/>
      <c r="I338" s="76"/>
      <c r="J338" s="76"/>
      <c r="K338" s="76"/>
    </row>
    <row r="339" spans="2:11" ht="15">
      <c r="B339" s="79"/>
      <c r="C339" s="76"/>
      <c r="D339" s="76"/>
      <c r="E339" s="76"/>
      <c r="F339" s="76"/>
      <c r="G339" s="76"/>
      <c r="H339" s="76"/>
      <c r="I339" s="76"/>
      <c r="J339" s="76"/>
      <c r="K339" s="76"/>
    </row>
    <row r="340" spans="2:11" ht="15">
      <c r="B340" s="79"/>
      <c r="C340" s="76"/>
      <c r="D340" s="76"/>
      <c r="E340" s="76"/>
      <c r="F340" s="76"/>
      <c r="G340" s="76"/>
      <c r="H340" s="76"/>
      <c r="I340" s="76"/>
      <c r="J340" s="76"/>
      <c r="K340" s="76"/>
    </row>
    <row r="341" spans="2:11" ht="15">
      <c r="B341" s="79"/>
      <c r="C341" s="76"/>
      <c r="D341" s="76"/>
      <c r="E341" s="76"/>
      <c r="F341" s="76"/>
      <c r="G341" s="76"/>
      <c r="H341" s="76"/>
      <c r="I341" s="76"/>
      <c r="J341" s="76"/>
      <c r="K341" s="76"/>
    </row>
    <row r="342" spans="2:11" ht="15">
      <c r="B342" s="79"/>
      <c r="C342" s="76"/>
      <c r="D342" s="76"/>
      <c r="E342" s="76"/>
      <c r="F342" s="76"/>
      <c r="G342" s="76"/>
      <c r="H342" s="76"/>
      <c r="I342" s="76"/>
      <c r="J342" s="76"/>
      <c r="K342" s="76"/>
    </row>
    <row r="343" spans="2:11" ht="15">
      <c r="B343" s="79"/>
      <c r="C343" s="76"/>
      <c r="D343" s="76"/>
      <c r="E343" s="76"/>
      <c r="F343" s="76"/>
      <c r="G343" s="76"/>
      <c r="H343" s="76"/>
      <c r="I343" s="76"/>
      <c r="J343" s="76"/>
      <c r="K343" s="76"/>
    </row>
    <row r="344" spans="2:11" ht="15">
      <c r="B344" s="79"/>
      <c r="C344" s="76"/>
      <c r="D344" s="76"/>
      <c r="E344" s="76"/>
      <c r="F344" s="76"/>
      <c r="G344" s="76"/>
      <c r="H344" s="76"/>
      <c r="I344" s="76"/>
      <c r="J344" s="76"/>
      <c r="K344" s="76"/>
    </row>
    <row r="345" spans="2:11" ht="15">
      <c r="B345" s="79"/>
      <c r="C345" s="76"/>
      <c r="D345" s="76"/>
      <c r="E345" s="76"/>
      <c r="F345" s="76"/>
      <c r="G345" s="76"/>
      <c r="H345" s="76"/>
      <c r="I345" s="76"/>
      <c r="J345" s="76"/>
      <c r="K345" s="76"/>
    </row>
    <row r="346" spans="2:11" ht="15">
      <c r="B346" s="79"/>
      <c r="C346" s="76"/>
      <c r="D346" s="76"/>
      <c r="E346" s="76"/>
      <c r="F346" s="76"/>
      <c r="G346" s="76"/>
      <c r="H346" s="76"/>
      <c r="I346" s="76"/>
      <c r="J346" s="76"/>
      <c r="K346" s="76"/>
    </row>
    <row r="347" spans="2:11" ht="15">
      <c r="B347" s="79"/>
      <c r="C347" s="76"/>
      <c r="D347" s="76"/>
      <c r="E347" s="76"/>
      <c r="F347" s="76"/>
      <c r="G347" s="76"/>
      <c r="H347" s="76"/>
      <c r="I347" s="76"/>
      <c r="J347" s="76"/>
      <c r="K347" s="76"/>
    </row>
    <row r="348" spans="2:11" ht="15">
      <c r="B348" s="79"/>
      <c r="C348" s="76"/>
      <c r="D348" s="76"/>
      <c r="E348" s="76"/>
      <c r="F348" s="76"/>
      <c r="G348" s="76"/>
      <c r="H348" s="76"/>
      <c r="I348" s="76"/>
      <c r="J348" s="76"/>
      <c r="K348" s="76"/>
    </row>
    <row r="349" spans="2:11" ht="15">
      <c r="B349" s="79"/>
      <c r="C349" s="76"/>
      <c r="D349" s="76"/>
      <c r="E349" s="76"/>
      <c r="F349" s="76"/>
      <c r="G349" s="76"/>
      <c r="H349" s="76"/>
      <c r="I349" s="76"/>
      <c r="J349" s="76"/>
      <c r="K349" s="76"/>
    </row>
    <row r="350" spans="2:11" ht="15">
      <c r="B350" s="79"/>
      <c r="C350" s="76"/>
      <c r="D350" s="76"/>
      <c r="E350" s="76"/>
      <c r="F350" s="76"/>
      <c r="G350" s="76"/>
      <c r="H350" s="76"/>
      <c r="I350" s="76"/>
      <c r="J350" s="76"/>
      <c r="K350" s="76"/>
    </row>
    <row r="351" spans="2:11" ht="15">
      <c r="B351" s="79"/>
      <c r="C351" s="76"/>
      <c r="D351" s="76"/>
      <c r="E351" s="76"/>
      <c r="F351" s="76"/>
      <c r="G351" s="76"/>
      <c r="H351" s="76"/>
      <c r="I351" s="76"/>
      <c r="J351" s="76"/>
      <c r="K351" s="76"/>
    </row>
  </sheetData>
  <sheetProtection/>
  <mergeCells count="48">
    <mergeCell ref="C143:D143"/>
    <mergeCell ref="E219:F219"/>
    <mergeCell ref="B71:B74"/>
    <mergeCell ref="C71:C74"/>
    <mergeCell ref="D71:D74"/>
    <mergeCell ref="E71:E74"/>
    <mergeCell ref="B134:B135"/>
    <mergeCell ref="C134:C135"/>
    <mergeCell ref="E134:E135"/>
    <mergeCell ref="B159:D159"/>
    <mergeCell ref="B160:F160"/>
    <mergeCell ref="B176:D176"/>
    <mergeCell ref="B192:D192"/>
    <mergeCell ref="B177:E177"/>
    <mergeCell ref="B194:F194"/>
    <mergeCell ref="E50:E53"/>
    <mergeCell ref="F50:F53"/>
    <mergeCell ref="B63:E63"/>
    <mergeCell ref="B64:E64"/>
    <mergeCell ref="B65:E65"/>
    <mergeCell ref="G35:G36"/>
    <mergeCell ref="B69:D69"/>
    <mergeCell ref="B42:D42"/>
    <mergeCell ref="B44:C44"/>
    <mergeCell ref="B45:C45"/>
    <mergeCell ref="B50:B53"/>
    <mergeCell ref="C50:C53"/>
    <mergeCell ref="D50:D53"/>
    <mergeCell ref="H27:H28"/>
    <mergeCell ref="F27:F28"/>
    <mergeCell ref="B27:B28"/>
    <mergeCell ref="C27:C28"/>
    <mergeCell ref="D27:E27"/>
    <mergeCell ref="B35:B36"/>
    <mergeCell ref="C35:C36"/>
    <mergeCell ref="D35:D36"/>
    <mergeCell ref="E35:E36"/>
    <mergeCell ref="F35:F36"/>
    <mergeCell ref="B3:E3"/>
    <mergeCell ref="B5:E5"/>
    <mergeCell ref="B6:E6"/>
    <mergeCell ref="B7:B8"/>
    <mergeCell ref="C7:C8"/>
    <mergeCell ref="G27:G28"/>
    <mergeCell ref="D7:D8"/>
    <mergeCell ref="E7:E8"/>
    <mergeCell ref="B24:D24"/>
    <mergeCell ref="B25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E260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22.7109375" style="0" customWidth="1"/>
    <col min="2" max="2" width="25.421875" style="0" customWidth="1"/>
    <col min="3" max="3" width="20.57421875" style="0" customWidth="1"/>
    <col min="4" max="4" width="28.28125" style="0" customWidth="1"/>
  </cols>
  <sheetData>
    <row r="12" spans="2:4" ht="15">
      <c r="B12" s="164"/>
      <c r="D12" s="164"/>
    </row>
    <row r="13" spans="2:4" ht="15">
      <c r="B13" s="164"/>
      <c r="D13" s="164"/>
    </row>
    <row r="14" spans="2:4" ht="15">
      <c r="B14" s="164"/>
      <c r="D14" s="164"/>
    </row>
    <row r="15" spans="2:4" ht="15">
      <c r="B15" s="164"/>
      <c r="D15" s="164"/>
    </row>
    <row r="16" spans="2:4" ht="15">
      <c r="B16" s="164"/>
      <c r="D16" s="164"/>
    </row>
    <row r="17" ht="15">
      <c r="B17" s="164"/>
    </row>
    <row r="18" spans="2:4" ht="15">
      <c r="B18" s="164"/>
      <c r="D18" s="164"/>
    </row>
    <row r="19" spans="2:4" ht="15">
      <c r="B19" s="164"/>
      <c r="D19" s="164"/>
    </row>
    <row r="20" ht="15">
      <c r="B20" s="164"/>
    </row>
    <row r="22" spans="2:4" ht="15">
      <c r="B22" s="164"/>
      <c r="D22" s="164"/>
    </row>
    <row r="24" spans="2:4" ht="15">
      <c r="B24" s="164"/>
      <c r="D24" s="164"/>
    </row>
    <row r="25" ht="15">
      <c r="B25" s="164"/>
    </row>
    <row r="34" spans="2:5" ht="15">
      <c r="B34" s="164"/>
      <c r="C34" s="164"/>
      <c r="D34" s="164"/>
      <c r="E34" s="164"/>
    </row>
    <row r="35" spans="2:5" ht="15">
      <c r="B35" s="164"/>
      <c r="C35" s="164"/>
      <c r="D35" s="164"/>
      <c r="E35" s="164"/>
    </row>
    <row r="36" spans="2:5" ht="15">
      <c r="B36" s="164"/>
      <c r="C36" s="164"/>
      <c r="D36" s="164"/>
      <c r="E36" s="164"/>
    </row>
    <row r="41" spans="2:4" ht="15">
      <c r="B41" s="164"/>
      <c r="D41" s="164"/>
    </row>
    <row r="42" spans="2:4" ht="15">
      <c r="B42" s="164"/>
      <c r="D42" s="164"/>
    </row>
    <row r="43" spans="2:4" ht="15">
      <c r="B43" s="164"/>
      <c r="D43" s="164"/>
    </row>
    <row r="69" spans="2:4" ht="15">
      <c r="B69" s="164"/>
      <c r="D69" s="164"/>
    </row>
    <row r="75" spans="2:3" ht="15">
      <c r="B75" s="164"/>
      <c r="C75" s="164"/>
    </row>
    <row r="76" spans="2:3" ht="15">
      <c r="B76" s="164"/>
      <c r="C76" s="164"/>
    </row>
    <row r="77" spans="2:3" ht="15">
      <c r="B77" s="164"/>
      <c r="C77" s="164"/>
    </row>
    <row r="78" spans="2:3" ht="15">
      <c r="B78" s="164"/>
      <c r="C78" s="164"/>
    </row>
    <row r="80" spans="2:3" ht="15">
      <c r="B80" s="164"/>
      <c r="C80" s="164"/>
    </row>
    <row r="81" spans="2:3" ht="15">
      <c r="B81" s="164"/>
      <c r="C81" s="164"/>
    </row>
    <row r="84" spans="2:3" ht="15">
      <c r="B84" s="164"/>
      <c r="C84" s="164"/>
    </row>
    <row r="85" spans="2:3" ht="15">
      <c r="B85" s="164"/>
      <c r="C85" s="164"/>
    </row>
    <row r="86" spans="2:3" ht="15">
      <c r="B86" s="164"/>
      <c r="C86" s="164"/>
    </row>
    <row r="87" spans="2:3" ht="15">
      <c r="B87" s="164"/>
      <c r="C87" s="164"/>
    </row>
    <row r="88" ht="15">
      <c r="B88" s="164"/>
    </row>
    <row r="89" spans="2:3" ht="15">
      <c r="B89" s="164"/>
      <c r="C89" s="164"/>
    </row>
    <row r="90" spans="2:3" ht="15">
      <c r="B90" s="164"/>
      <c r="C90" s="164"/>
    </row>
    <row r="93" spans="2:3" ht="15">
      <c r="B93" s="164"/>
      <c r="C93" s="164"/>
    </row>
    <row r="94" spans="2:3" ht="15">
      <c r="B94" s="164"/>
      <c r="C94" s="164"/>
    </row>
    <row r="95" spans="2:3" ht="15">
      <c r="B95" s="164"/>
      <c r="C95" s="164"/>
    </row>
    <row r="96" spans="2:3" ht="15">
      <c r="B96" s="164"/>
      <c r="C96" s="164"/>
    </row>
    <row r="98" spans="2:3" ht="15">
      <c r="B98" s="164"/>
      <c r="C98" s="164"/>
    </row>
    <row r="99" spans="2:3" ht="15">
      <c r="B99" s="164"/>
      <c r="C99" s="164"/>
    </row>
    <row r="102" spans="2:3" ht="15">
      <c r="B102" s="164"/>
      <c r="C102" s="164"/>
    </row>
    <row r="103" spans="2:3" ht="15">
      <c r="B103" s="164"/>
      <c r="C103" s="164"/>
    </row>
    <row r="104" spans="2:3" ht="15">
      <c r="B104" s="164"/>
      <c r="C104" s="164"/>
    </row>
    <row r="105" spans="2:3" ht="15">
      <c r="B105" s="164"/>
      <c r="C105" s="164"/>
    </row>
    <row r="106" ht="15">
      <c r="B106" s="164"/>
    </row>
    <row r="107" spans="2:3" ht="15">
      <c r="B107" s="164"/>
      <c r="C107" s="164"/>
    </row>
    <row r="108" spans="2:3" ht="15">
      <c r="B108" s="164"/>
      <c r="C108" s="164"/>
    </row>
    <row r="111" spans="2:4" ht="15">
      <c r="B111" s="164"/>
      <c r="D111" s="164"/>
    </row>
    <row r="112" spans="2:4" ht="15">
      <c r="B112" s="164"/>
      <c r="D112" s="164"/>
    </row>
    <row r="113" spans="2:4" ht="15">
      <c r="B113" s="164"/>
      <c r="D113" s="164"/>
    </row>
    <row r="114" spans="2:4" ht="15">
      <c r="B114" s="164"/>
      <c r="D114" s="164"/>
    </row>
    <row r="115" spans="2:4" ht="15">
      <c r="B115" s="164"/>
      <c r="D115" s="164"/>
    </row>
    <row r="116" spans="2:4" ht="15">
      <c r="B116" s="164"/>
      <c r="D116" s="164"/>
    </row>
    <row r="117" spans="2:4" ht="15">
      <c r="B117" s="164"/>
      <c r="D117" s="164"/>
    </row>
    <row r="118" ht="15">
      <c r="D118" s="164"/>
    </row>
    <row r="159" ht="15">
      <c r="B159" s="164"/>
    </row>
    <row r="160" ht="15">
      <c r="B160" s="164"/>
    </row>
    <row r="162" ht="15">
      <c r="B162" s="164"/>
    </row>
    <row r="165" ht="15">
      <c r="B165" s="164"/>
    </row>
    <row r="166" ht="15">
      <c r="B166" s="164"/>
    </row>
    <row r="167" ht="15">
      <c r="B167" s="164"/>
    </row>
    <row r="172" ht="15">
      <c r="B172" s="164"/>
    </row>
    <row r="173" ht="15">
      <c r="B173" s="164"/>
    </row>
    <row r="174" ht="15">
      <c r="B174" s="164"/>
    </row>
    <row r="175" ht="15">
      <c r="B175" s="164"/>
    </row>
    <row r="176" ht="15">
      <c r="B176" s="164"/>
    </row>
    <row r="186" spans="2:4" ht="15">
      <c r="B186" s="164"/>
      <c r="D186" s="164"/>
    </row>
    <row r="187" spans="2:4" ht="15">
      <c r="B187" s="164"/>
      <c r="D187" s="164"/>
    </row>
    <row r="188" spans="2:4" ht="15">
      <c r="B188" s="164"/>
      <c r="D188" s="164"/>
    </row>
    <row r="189" spans="2:4" ht="15">
      <c r="B189" s="164"/>
      <c r="D189" s="164"/>
    </row>
    <row r="190" ht="15">
      <c r="D190" s="164"/>
    </row>
    <row r="191" spans="2:4" ht="15">
      <c r="B191" s="164"/>
      <c r="D191" s="164"/>
    </row>
    <row r="192" spans="2:4" ht="15">
      <c r="B192" s="164"/>
      <c r="D192" s="164"/>
    </row>
    <row r="193" spans="2:4" ht="15">
      <c r="B193" s="164"/>
      <c r="D193" s="164"/>
    </row>
    <row r="194" ht="15">
      <c r="B194" s="164"/>
    </row>
    <row r="195" spans="2:4" ht="15">
      <c r="B195" s="164"/>
      <c r="D195" s="164"/>
    </row>
    <row r="196" spans="2:4" ht="15">
      <c r="B196" s="164"/>
      <c r="D196" s="164"/>
    </row>
    <row r="200" ht="15">
      <c r="B200" s="164"/>
    </row>
    <row r="201" ht="15">
      <c r="B201" s="164"/>
    </row>
    <row r="202" ht="15">
      <c r="B202" s="164"/>
    </row>
    <row r="204" ht="15">
      <c r="B204" s="164"/>
    </row>
    <row r="220" ht="15">
      <c r="B220" s="164"/>
    </row>
    <row r="221" ht="15">
      <c r="B221" s="164"/>
    </row>
    <row r="222" ht="15">
      <c r="B222" s="164"/>
    </row>
    <row r="223" spans="2:4" ht="15">
      <c r="B223" s="164"/>
      <c r="D223" s="164"/>
    </row>
    <row r="225" ht="15">
      <c r="B225" s="164"/>
    </row>
    <row r="226" ht="15">
      <c r="B226" s="164"/>
    </row>
    <row r="229" ht="15">
      <c r="B229" s="164"/>
    </row>
    <row r="239" ht="15">
      <c r="B239" s="164"/>
    </row>
    <row r="241" ht="15">
      <c r="B241" s="164"/>
    </row>
    <row r="242" ht="15">
      <c r="B242" s="164"/>
    </row>
    <row r="248" ht="15">
      <c r="B248" s="164"/>
    </row>
    <row r="249" ht="15">
      <c r="B249" s="164"/>
    </row>
    <row r="250" spans="2:4" ht="15">
      <c r="B250" s="164"/>
      <c r="D250" s="164"/>
    </row>
    <row r="251" ht="15">
      <c r="B251" s="164"/>
    </row>
    <row r="252" ht="15">
      <c r="B252" s="164"/>
    </row>
    <row r="260" ht="15">
      <c r="B260" s="1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</dc:creator>
  <cp:keywords/>
  <dc:description/>
  <cp:lastModifiedBy>Jose Carlos Cantero Campos</cp:lastModifiedBy>
  <dcterms:created xsi:type="dcterms:W3CDTF">2016-11-25T12:14:52Z</dcterms:created>
  <dcterms:modified xsi:type="dcterms:W3CDTF">2023-07-18T11:27:56Z</dcterms:modified>
  <cp:category/>
  <cp:version/>
  <cp:contentType/>
  <cp:contentStatus/>
</cp:coreProperties>
</file>